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SO 101  Komunkace sil..." sheetId="2" r:id="rId2"/>
    <sheet name="2 - SO 102a  CHodníky a z..." sheetId="3" r:id="rId3"/>
    <sheet name="3 - SO 401 CHránička slab..." sheetId="4" r:id="rId4"/>
    <sheet name="VON - vedlejší a ostatní 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'1 - SO 101  Komunkace sil...'!$C$126:$K$644</definedName>
    <definedName name="_xlnm.Print_Area" localSheetId="1">'1 - SO 101  Komunkace sil...'!$C$4:$J$76,'1 - SO 101  Komunkace sil...'!$C$82:$J$108,'1 - SO 101  Komunkace sil...'!$C$114:$K$644</definedName>
    <definedName name="_xlnm.Print_Titles" localSheetId="1">'1 - SO 101  Komunkace sil...'!$126:$126</definedName>
    <definedName name="_xlnm._FilterDatabase" localSheetId="2" hidden="1">'2 - SO 102a  CHodníky a z...'!$C$127:$K$1073</definedName>
    <definedName name="_xlnm.Print_Area" localSheetId="2">'2 - SO 102a  CHodníky a z...'!$C$4:$J$76,'2 - SO 102a  CHodníky a z...'!$C$82:$J$109,'2 - SO 102a  CHodníky a z...'!$C$115:$K$1073</definedName>
    <definedName name="_xlnm.Print_Titles" localSheetId="2">'2 - SO 102a  CHodníky a z...'!$127:$127</definedName>
    <definedName name="_xlnm._FilterDatabase" localSheetId="3" hidden="1">'3 - SO 401 CHránička slab...'!$C$124:$K$268</definedName>
    <definedName name="_xlnm.Print_Area" localSheetId="3">'3 - SO 401 CHránička slab...'!$C$4:$J$76,'3 - SO 401 CHránička slab...'!$C$82:$J$106,'3 - SO 401 CHránička slab...'!$C$112:$K$268</definedName>
    <definedName name="_xlnm.Print_Titles" localSheetId="3">'3 - SO 401 CHránička slab...'!$124:$124</definedName>
    <definedName name="_xlnm._FilterDatabase" localSheetId="4" hidden="1">'VON - vedlejší a ostatní ...'!$C$116:$K$164</definedName>
    <definedName name="_xlnm.Print_Area" localSheetId="4">'VON - vedlejší a ostatní ...'!$C$4:$J$76,'VON - vedlejší a ostatní ...'!$C$82:$J$98,'VON - vedlejší a ostatní ...'!$C$104:$K$164</definedName>
    <definedName name="_xlnm.Print_Titles" localSheetId="4">'VON - vedlejší a ostatní ...'!$116:$116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85"/>
  <c i="4" r="J37"/>
  <c r="J36"/>
  <c i="1" r="AY97"/>
  <c i="4" r="J35"/>
  <c i="1" r="AX97"/>
  <c i="4"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2"/>
  <c r="BH222"/>
  <c r="BG222"/>
  <c r="BF222"/>
  <c r="T222"/>
  <c r="R222"/>
  <c r="P222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77"/>
  <c r="BH177"/>
  <c r="BG177"/>
  <c r="BF177"/>
  <c r="T177"/>
  <c r="R177"/>
  <c r="P177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T163"/>
  <c r="R164"/>
  <c r="R163"/>
  <c r="P164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0"/>
  <c r="BH150"/>
  <c r="BG150"/>
  <c r="BF150"/>
  <c r="T150"/>
  <c r="T149"/>
  <c r="R150"/>
  <c r="R149"/>
  <c r="P150"/>
  <c r="P149"/>
  <c r="BI145"/>
  <c r="BH145"/>
  <c r="BG145"/>
  <c r="BF145"/>
  <c r="T145"/>
  <c r="R145"/>
  <c r="P145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T127"/>
  <c r="R128"/>
  <c r="R127"/>
  <c r="P128"/>
  <c r="P127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3" r="J37"/>
  <c r="J36"/>
  <c i="1" r="AY96"/>
  <c i="3" r="J35"/>
  <c i="1" r="AX96"/>
  <c i="3" r="BI1072"/>
  <c r="BH1072"/>
  <c r="BG1072"/>
  <c r="BF1072"/>
  <c r="T1072"/>
  <c r="R1072"/>
  <c r="P1072"/>
  <c r="BI1069"/>
  <c r="BH1069"/>
  <c r="BG1069"/>
  <c r="BF1069"/>
  <c r="T1069"/>
  <c r="R1069"/>
  <c r="P1069"/>
  <c r="BI1066"/>
  <c r="BH1066"/>
  <c r="BG1066"/>
  <c r="BF1066"/>
  <c r="T1066"/>
  <c r="R1066"/>
  <c r="P1066"/>
  <c r="BI1063"/>
  <c r="BH1063"/>
  <c r="BG1063"/>
  <c r="BF1063"/>
  <c r="T1063"/>
  <c r="R1063"/>
  <c r="P1063"/>
  <c r="BI1060"/>
  <c r="BH1060"/>
  <c r="BG1060"/>
  <c r="BF1060"/>
  <c r="T1060"/>
  <c r="R1060"/>
  <c r="P1060"/>
  <c r="BI1056"/>
  <c r="BH1056"/>
  <c r="BG1056"/>
  <c r="BF1056"/>
  <c r="T1056"/>
  <c r="R1056"/>
  <c r="P1056"/>
  <c r="BI1051"/>
  <c r="BH1051"/>
  <c r="BG1051"/>
  <c r="BF1051"/>
  <c r="T1051"/>
  <c r="R1051"/>
  <c r="P1051"/>
  <c r="BI1047"/>
  <c r="BH1047"/>
  <c r="BG1047"/>
  <c r="BF1047"/>
  <c r="T1047"/>
  <c r="T1046"/>
  <c r="R1047"/>
  <c r="R1046"/>
  <c r="P1047"/>
  <c r="P1046"/>
  <c r="BI1042"/>
  <c r="BH1042"/>
  <c r="BG1042"/>
  <c r="BF1042"/>
  <c r="T1042"/>
  <c r="R1042"/>
  <c r="P1042"/>
  <c r="BI1038"/>
  <c r="BH1038"/>
  <c r="BG1038"/>
  <c r="BF1038"/>
  <c r="T1038"/>
  <c r="R1038"/>
  <c r="P1038"/>
  <c r="BI1032"/>
  <c r="BH1032"/>
  <c r="BG1032"/>
  <c r="BF1032"/>
  <c r="T1032"/>
  <c r="R1032"/>
  <c r="P1032"/>
  <c r="BI1028"/>
  <c r="BH1028"/>
  <c r="BG1028"/>
  <c r="BF1028"/>
  <c r="T1028"/>
  <c r="R1028"/>
  <c r="P1028"/>
  <c r="BI1024"/>
  <c r="BH1024"/>
  <c r="BG1024"/>
  <c r="BF1024"/>
  <c r="T1024"/>
  <c r="R1024"/>
  <c r="P1024"/>
  <c r="BI1020"/>
  <c r="BH1020"/>
  <c r="BG1020"/>
  <c r="BF1020"/>
  <c r="T1020"/>
  <c r="R1020"/>
  <c r="P1020"/>
  <c r="BI1016"/>
  <c r="BH1016"/>
  <c r="BG1016"/>
  <c r="BF1016"/>
  <c r="T1016"/>
  <c r="R1016"/>
  <c r="P1016"/>
  <c r="BI1012"/>
  <c r="BH1012"/>
  <c r="BG1012"/>
  <c r="BF1012"/>
  <c r="T1012"/>
  <c r="R1012"/>
  <c r="P1012"/>
  <c r="BI1008"/>
  <c r="BH1008"/>
  <c r="BG1008"/>
  <c r="BF1008"/>
  <c r="T1008"/>
  <c r="R1008"/>
  <c r="P1008"/>
  <c r="BI998"/>
  <c r="BH998"/>
  <c r="BG998"/>
  <c r="BF998"/>
  <c r="T998"/>
  <c r="R998"/>
  <c r="P998"/>
  <c r="BI995"/>
  <c r="BH995"/>
  <c r="BG995"/>
  <c r="BF995"/>
  <c r="T995"/>
  <c r="R995"/>
  <c r="P995"/>
  <c r="BI992"/>
  <c r="BH992"/>
  <c r="BG992"/>
  <c r="BF992"/>
  <c r="T992"/>
  <c r="R992"/>
  <c r="P992"/>
  <c r="BI988"/>
  <c r="BH988"/>
  <c r="BG988"/>
  <c r="BF988"/>
  <c r="T988"/>
  <c r="R988"/>
  <c r="P988"/>
  <c r="BI985"/>
  <c r="BH985"/>
  <c r="BG985"/>
  <c r="BF985"/>
  <c r="T985"/>
  <c r="R985"/>
  <c r="P985"/>
  <c r="BI982"/>
  <c r="BH982"/>
  <c r="BG982"/>
  <c r="BF982"/>
  <c r="T982"/>
  <c r="R982"/>
  <c r="P982"/>
  <c r="BI979"/>
  <c r="BH979"/>
  <c r="BG979"/>
  <c r="BF979"/>
  <c r="T979"/>
  <c r="R979"/>
  <c r="P979"/>
  <c r="BI976"/>
  <c r="BH976"/>
  <c r="BG976"/>
  <c r="BF976"/>
  <c r="T976"/>
  <c r="R976"/>
  <c r="P976"/>
  <c r="BI971"/>
  <c r="BH971"/>
  <c r="BG971"/>
  <c r="BF971"/>
  <c r="T971"/>
  <c r="R971"/>
  <c r="P971"/>
  <c r="BI968"/>
  <c r="BH968"/>
  <c r="BG968"/>
  <c r="BF968"/>
  <c r="T968"/>
  <c r="R968"/>
  <c r="P968"/>
  <c r="BI965"/>
  <c r="BH965"/>
  <c r="BG965"/>
  <c r="BF965"/>
  <c r="T965"/>
  <c r="R965"/>
  <c r="P965"/>
  <c r="BI962"/>
  <c r="BH962"/>
  <c r="BG962"/>
  <c r="BF962"/>
  <c r="T962"/>
  <c r="R962"/>
  <c r="P962"/>
  <c r="BI959"/>
  <c r="BH959"/>
  <c r="BG959"/>
  <c r="BF959"/>
  <c r="T959"/>
  <c r="R959"/>
  <c r="P959"/>
  <c r="BI956"/>
  <c r="BH956"/>
  <c r="BG956"/>
  <c r="BF956"/>
  <c r="T956"/>
  <c r="R956"/>
  <c r="P956"/>
  <c r="BI953"/>
  <c r="BH953"/>
  <c r="BG953"/>
  <c r="BF953"/>
  <c r="T953"/>
  <c r="R953"/>
  <c r="P953"/>
  <c r="BI950"/>
  <c r="BH950"/>
  <c r="BG950"/>
  <c r="BF950"/>
  <c r="T950"/>
  <c r="R950"/>
  <c r="P950"/>
  <c r="BI947"/>
  <c r="BH947"/>
  <c r="BG947"/>
  <c r="BF947"/>
  <c r="T947"/>
  <c r="R947"/>
  <c r="P947"/>
  <c r="BI944"/>
  <c r="BH944"/>
  <c r="BG944"/>
  <c r="BF944"/>
  <c r="T944"/>
  <c r="R944"/>
  <c r="P944"/>
  <c r="BI941"/>
  <c r="BH941"/>
  <c r="BG941"/>
  <c r="BF941"/>
  <c r="T941"/>
  <c r="R941"/>
  <c r="P941"/>
  <c r="BI938"/>
  <c r="BH938"/>
  <c r="BG938"/>
  <c r="BF938"/>
  <c r="T938"/>
  <c r="R938"/>
  <c r="P938"/>
  <c r="BI935"/>
  <c r="BH935"/>
  <c r="BG935"/>
  <c r="BF935"/>
  <c r="T935"/>
  <c r="R935"/>
  <c r="P935"/>
  <c r="BI932"/>
  <c r="BH932"/>
  <c r="BG932"/>
  <c r="BF932"/>
  <c r="T932"/>
  <c r="R932"/>
  <c r="P932"/>
  <c r="BI929"/>
  <c r="BH929"/>
  <c r="BG929"/>
  <c r="BF929"/>
  <c r="T929"/>
  <c r="R929"/>
  <c r="P929"/>
  <c r="BI925"/>
  <c r="BH925"/>
  <c r="BG925"/>
  <c r="BF925"/>
  <c r="T925"/>
  <c r="R925"/>
  <c r="P925"/>
  <c r="BI921"/>
  <c r="BH921"/>
  <c r="BG921"/>
  <c r="BF921"/>
  <c r="T921"/>
  <c r="R921"/>
  <c r="P921"/>
  <c r="BI918"/>
  <c r="BH918"/>
  <c r="BG918"/>
  <c r="BF918"/>
  <c r="T918"/>
  <c r="R918"/>
  <c r="P918"/>
  <c r="BI915"/>
  <c r="BH915"/>
  <c r="BG915"/>
  <c r="BF915"/>
  <c r="T915"/>
  <c r="R915"/>
  <c r="P915"/>
  <c r="BI911"/>
  <c r="BH911"/>
  <c r="BG911"/>
  <c r="BF911"/>
  <c r="T911"/>
  <c r="R911"/>
  <c r="P911"/>
  <c r="BI907"/>
  <c r="BH907"/>
  <c r="BG907"/>
  <c r="BF907"/>
  <c r="T907"/>
  <c r="R907"/>
  <c r="P907"/>
  <c r="BI903"/>
  <c r="BH903"/>
  <c r="BG903"/>
  <c r="BF903"/>
  <c r="T903"/>
  <c r="R903"/>
  <c r="P903"/>
  <c r="BI899"/>
  <c r="BH899"/>
  <c r="BG899"/>
  <c r="BF899"/>
  <c r="T899"/>
  <c r="R899"/>
  <c r="P899"/>
  <c r="BI894"/>
  <c r="BH894"/>
  <c r="BG894"/>
  <c r="BF894"/>
  <c r="T894"/>
  <c r="R894"/>
  <c r="P894"/>
  <c r="BI891"/>
  <c r="BH891"/>
  <c r="BG891"/>
  <c r="BF891"/>
  <c r="T891"/>
  <c r="R891"/>
  <c r="P891"/>
  <c r="BI888"/>
  <c r="BH888"/>
  <c r="BG888"/>
  <c r="BF888"/>
  <c r="T888"/>
  <c r="R888"/>
  <c r="P888"/>
  <c r="BI885"/>
  <c r="BH885"/>
  <c r="BG885"/>
  <c r="BF885"/>
  <c r="T885"/>
  <c r="R885"/>
  <c r="P885"/>
  <c r="BI881"/>
  <c r="BH881"/>
  <c r="BG881"/>
  <c r="BF881"/>
  <c r="T881"/>
  <c r="R881"/>
  <c r="P881"/>
  <c r="BI878"/>
  <c r="BH878"/>
  <c r="BG878"/>
  <c r="BF878"/>
  <c r="T878"/>
  <c r="R878"/>
  <c r="P878"/>
  <c r="BI873"/>
  <c r="BH873"/>
  <c r="BG873"/>
  <c r="BF873"/>
  <c r="T873"/>
  <c r="R873"/>
  <c r="P873"/>
  <c r="BI868"/>
  <c r="BH868"/>
  <c r="BG868"/>
  <c r="BF868"/>
  <c r="T868"/>
  <c r="R868"/>
  <c r="P868"/>
  <c r="BI863"/>
  <c r="BH863"/>
  <c r="BG863"/>
  <c r="BF863"/>
  <c r="T863"/>
  <c r="R863"/>
  <c r="P863"/>
  <c r="BI858"/>
  <c r="BH858"/>
  <c r="BG858"/>
  <c r="BF858"/>
  <c r="T858"/>
  <c r="R858"/>
  <c r="P858"/>
  <c r="BI853"/>
  <c r="BH853"/>
  <c r="BG853"/>
  <c r="BF853"/>
  <c r="T853"/>
  <c r="R853"/>
  <c r="P853"/>
  <c r="BI850"/>
  <c r="BH850"/>
  <c r="BG850"/>
  <c r="BF850"/>
  <c r="T850"/>
  <c r="R850"/>
  <c r="P850"/>
  <c r="BI847"/>
  <c r="BH847"/>
  <c r="BG847"/>
  <c r="BF847"/>
  <c r="T847"/>
  <c r="R847"/>
  <c r="P847"/>
  <c r="BI844"/>
  <c r="BH844"/>
  <c r="BG844"/>
  <c r="BF844"/>
  <c r="T844"/>
  <c r="R844"/>
  <c r="P844"/>
  <c r="BI838"/>
  <c r="BH838"/>
  <c r="BG838"/>
  <c r="BF838"/>
  <c r="T838"/>
  <c r="R838"/>
  <c r="P838"/>
  <c r="BI832"/>
  <c r="BH832"/>
  <c r="BG832"/>
  <c r="BF832"/>
  <c r="T832"/>
  <c r="R832"/>
  <c r="P832"/>
  <c r="BI826"/>
  <c r="BH826"/>
  <c r="BG826"/>
  <c r="BF826"/>
  <c r="T826"/>
  <c r="R826"/>
  <c r="P826"/>
  <c r="BI810"/>
  <c r="BH810"/>
  <c r="BG810"/>
  <c r="BF810"/>
  <c r="T810"/>
  <c r="R810"/>
  <c r="P810"/>
  <c r="BI805"/>
  <c r="BH805"/>
  <c r="BG805"/>
  <c r="BF805"/>
  <c r="T805"/>
  <c r="R805"/>
  <c r="P805"/>
  <c r="BI801"/>
  <c r="BH801"/>
  <c r="BG801"/>
  <c r="BF801"/>
  <c r="T801"/>
  <c r="R801"/>
  <c r="P801"/>
  <c r="BI798"/>
  <c r="BH798"/>
  <c r="BG798"/>
  <c r="BF798"/>
  <c r="T798"/>
  <c r="R798"/>
  <c r="P798"/>
  <c r="BI795"/>
  <c r="BH795"/>
  <c r="BG795"/>
  <c r="BF795"/>
  <c r="T795"/>
  <c r="R795"/>
  <c r="P795"/>
  <c r="BI790"/>
  <c r="BH790"/>
  <c r="BG790"/>
  <c r="BF790"/>
  <c r="T790"/>
  <c r="R790"/>
  <c r="P790"/>
  <c r="BI786"/>
  <c r="BH786"/>
  <c r="BG786"/>
  <c r="BF786"/>
  <c r="T786"/>
  <c r="R786"/>
  <c r="P786"/>
  <c r="BI782"/>
  <c r="BH782"/>
  <c r="BG782"/>
  <c r="BF782"/>
  <c r="T782"/>
  <c r="R782"/>
  <c r="P782"/>
  <c r="BI776"/>
  <c r="BH776"/>
  <c r="BG776"/>
  <c r="BF776"/>
  <c r="T776"/>
  <c r="R776"/>
  <c r="P776"/>
  <c r="BI772"/>
  <c r="BH772"/>
  <c r="BG772"/>
  <c r="BF772"/>
  <c r="T772"/>
  <c r="R772"/>
  <c r="P772"/>
  <c r="BI768"/>
  <c r="BH768"/>
  <c r="BG768"/>
  <c r="BF768"/>
  <c r="T768"/>
  <c r="R768"/>
  <c r="P768"/>
  <c r="BI762"/>
  <c r="BH762"/>
  <c r="BG762"/>
  <c r="BF762"/>
  <c r="T762"/>
  <c r="R762"/>
  <c r="P762"/>
  <c r="BI756"/>
  <c r="BH756"/>
  <c r="BG756"/>
  <c r="BF756"/>
  <c r="T756"/>
  <c r="R756"/>
  <c r="P756"/>
  <c r="BI750"/>
  <c r="BH750"/>
  <c r="BG750"/>
  <c r="BF750"/>
  <c r="T750"/>
  <c r="R750"/>
  <c r="P750"/>
  <c r="BI747"/>
  <c r="BH747"/>
  <c r="BG747"/>
  <c r="BF747"/>
  <c r="T747"/>
  <c r="R747"/>
  <c r="P747"/>
  <c r="BI744"/>
  <c r="BH744"/>
  <c r="BG744"/>
  <c r="BF744"/>
  <c r="T744"/>
  <c r="R744"/>
  <c r="P744"/>
  <c r="BI741"/>
  <c r="BH741"/>
  <c r="BG741"/>
  <c r="BF741"/>
  <c r="T741"/>
  <c r="R741"/>
  <c r="P741"/>
  <c r="BI738"/>
  <c r="BH738"/>
  <c r="BG738"/>
  <c r="BF738"/>
  <c r="T738"/>
  <c r="R738"/>
  <c r="P738"/>
  <c r="BI735"/>
  <c r="BH735"/>
  <c r="BG735"/>
  <c r="BF735"/>
  <c r="T735"/>
  <c r="R735"/>
  <c r="P735"/>
  <c r="BI732"/>
  <c r="BH732"/>
  <c r="BG732"/>
  <c r="BF732"/>
  <c r="T732"/>
  <c r="R732"/>
  <c r="P732"/>
  <c r="BI729"/>
  <c r="BH729"/>
  <c r="BG729"/>
  <c r="BF729"/>
  <c r="T729"/>
  <c r="R729"/>
  <c r="P729"/>
  <c r="BI725"/>
  <c r="BH725"/>
  <c r="BG725"/>
  <c r="BF725"/>
  <c r="T725"/>
  <c r="R725"/>
  <c r="P725"/>
  <c r="BI721"/>
  <c r="BH721"/>
  <c r="BG721"/>
  <c r="BF721"/>
  <c r="T721"/>
  <c r="R721"/>
  <c r="P721"/>
  <c r="BI716"/>
  <c r="BH716"/>
  <c r="BG716"/>
  <c r="BF716"/>
  <c r="T716"/>
  <c r="R716"/>
  <c r="P716"/>
  <c r="BI713"/>
  <c r="BH713"/>
  <c r="BG713"/>
  <c r="BF713"/>
  <c r="T713"/>
  <c r="R713"/>
  <c r="P713"/>
  <c r="BI710"/>
  <c r="BH710"/>
  <c r="BG710"/>
  <c r="BF710"/>
  <c r="T710"/>
  <c r="R710"/>
  <c r="P710"/>
  <c r="BI707"/>
  <c r="BH707"/>
  <c r="BG707"/>
  <c r="BF707"/>
  <c r="T707"/>
  <c r="R707"/>
  <c r="P707"/>
  <c r="BI704"/>
  <c r="BH704"/>
  <c r="BG704"/>
  <c r="BF704"/>
  <c r="T704"/>
  <c r="R704"/>
  <c r="P704"/>
  <c r="BI701"/>
  <c r="BH701"/>
  <c r="BG701"/>
  <c r="BF701"/>
  <c r="T701"/>
  <c r="R701"/>
  <c r="P701"/>
  <c r="BI698"/>
  <c r="BH698"/>
  <c r="BG698"/>
  <c r="BF698"/>
  <c r="T698"/>
  <c r="R698"/>
  <c r="P698"/>
  <c r="BI695"/>
  <c r="BH695"/>
  <c r="BG695"/>
  <c r="BF695"/>
  <c r="T695"/>
  <c r="R695"/>
  <c r="P695"/>
  <c r="BI692"/>
  <c r="BH692"/>
  <c r="BG692"/>
  <c r="BF692"/>
  <c r="T692"/>
  <c r="R692"/>
  <c r="P692"/>
  <c r="BI689"/>
  <c r="BH689"/>
  <c r="BG689"/>
  <c r="BF689"/>
  <c r="T689"/>
  <c r="R689"/>
  <c r="P689"/>
  <c r="BI686"/>
  <c r="BH686"/>
  <c r="BG686"/>
  <c r="BF686"/>
  <c r="T686"/>
  <c r="R686"/>
  <c r="P686"/>
  <c r="BI683"/>
  <c r="BH683"/>
  <c r="BG683"/>
  <c r="BF683"/>
  <c r="T683"/>
  <c r="R683"/>
  <c r="P683"/>
  <c r="BI681"/>
  <c r="BH681"/>
  <c r="BG681"/>
  <c r="BF681"/>
  <c r="T681"/>
  <c r="R681"/>
  <c r="P681"/>
  <c r="BI678"/>
  <c r="BH678"/>
  <c r="BG678"/>
  <c r="BF678"/>
  <c r="T678"/>
  <c r="R678"/>
  <c r="P678"/>
  <c r="BI675"/>
  <c r="BH675"/>
  <c r="BG675"/>
  <c r="BF675"/>
  <c r="T675"/>
  <c r="R675"/>
  <c r="P675"/>
  <c r="BI673"/>
  <c r="BH673"/>
  <c r="BG673"/>
  <c r="BF673"/>
  <c r="T673"/>
  <c r="R673"/>
  <c r="P673"/>
  <c r="BI668"/>
  <c r="BH668"/>
  <c r="BG668"/>
  <c r="BF668"/>
  <c r="T668"/>
  <c r="R668"/>
  <c r="P668"/>
  <c r="BI660"/>
  <c r="BH660"/>
  <c r="BG660"/>
  <c r="BF660"/>
  <c r="T660"/>
  <c r="R660"/>
  <c r="P660"/>
  <c r="BI656"/>
  <c r="BH656"/>
  <c r="BG656"/>
  <c r="BF656"/>
  <c r="T656"/>
  <c r="R656"/>
  <c r="P656"/>
  <c r="BI653"/>
  <c r="BH653"/>
  <c r="BG653"/>
  <c r="BF653"/>
  <c r="T653"/>
  <c r="R653"/>
  <c r="P653"/>
  <c r="BI649"/>
  <c r="BH649"/>
  <c r="BG649"/>
  <c r="BF649"/>
  <c r="T649"/>
  <c r="R649"/>
  <c r="P649"/>
  <c r="BI646"/>
  <c r="BH646"/>
  <c r="BG646"/>
  <c r="BF646"/>
  <c r="T646"/>
  <c r="R646"/>
  <c r="P646"/>
  <c r="BI642"/>
  <c r="BH642"/>
  <c r="BG642"/>
  <c r="BF642"/>
  <c r="T642"/>
  <c r="R642"/>
  <c r="P642"/>
  <c r="BI639"/>
  <c r="BH639"/>
  <c r="BG639"/>
  <c r="BF639"/>
  <c r="T639"/>
  <c r="R639"/>
  <c r="P639"/>
  <c r="BI636"/>
  <c r="BH636"/>
  <c r="BG636"/>
  <c r="BF636"/>
  <c r="T636"/>
  <c r="R636"/>
  <c r="P636"/>
  <c r="BI633"/>
  <c r="BH633"/>
  <c r="BG633"/>
  <c r="BF633"/>
  <c r="T633"/>
  <c r="R633"/>
  <c r="P633"/>
  <c r="BI629"/>
  <c r="BH629"/>
  <c r="BG629"/>
  <c r="BF629"/>
  <c r="T629"/>
  <c r="R629"/>
  <c r="P629"/>
  <c r="BI626"/>
  <c r="BH626"/>
  <c r="BG626"/>
  <c r="BF626"/>
  <c r="T626"/>
  <c r="R626"/>
  <c r="P626"/>
  <c r="BI622"/>
  <c r="BH622"/>
  <c r="BG622"/>
  <c r="BF622"/>
  <c r="T622"/>
  <c r="R622"/>
  <c r="P622"/>
  <c r="BI617"/>
  <c r="BH617"/>
  <c r="BG617"/>
  <c r="BF617"/>
  <c r="T617"/>
  <c r="R617"/>
  <c r="P617"/>
  <c r="BI612"/>
  <c r="BH612"/>
  <c r="BG612"/>
  <c r="BF612"/>
  <c r="T612"/>
  <c r="R612"/>
  <c r="P612"/>
  <c r="BI607"/>
  <c r="BH607"/>
  <c r="BG607"/>
  <c r="BF607"/>
  <c r="T607"/>
  <c r="R607"/>
  <c r="P607"/>
  <c r="BI602"/>
  <c r="BH602"/>
  <c r="BG602"/>
  <c r="BF602"/>
  <c r="T602"/>
  <c r="R602"/>
  <c r="P602"/>
  <c r="BI598"/>
  <c r="BH598"/>
  <c r="BG598"/>
  <c r="BF598"/>
  <c r="T598"/>
  <c r="R598"/>
  <c r="P598"/>
  <c r="BI594"/>
  <c r="BH594"/>
  <c r="BG594"/>
  <c r="BF594"/>
  <c r="T594"/>
  <c r="R594"/>
  <c r="P594"/>
  <c r="BI589"/>
  <c r="BH589"/>
  <c r="BG589"/>
  <c r="BF589"/>
  <c r="T589"/>
  <c r="R589"/>
  <c r="P589"/>
  <c r="BI579"/>
  <c r="BH579"/>
  <c r="BG579"/>
  <c r="BF579"/>
  <c r="T579"/>
  <c r="R579"/>
  <c r="P579"/>
  <c r="BI567"/>
  <c r="BH567"/>
  <c r="BG567"/>
  <c r="BF567"/>
  <c r="T567"/>
  <c r="R567"/>
  <c r="P567"/>
  <c r="BI562"/>
  <c r="BH562"/>
  <c r="BG562"/>
  <c r="BF562"/>
  <c r="T562"/>
  <c r="R562"/>
  <c r="P562"/>
  <c r="BI557"/>
  <c r="BH557"/>
  <c r="BG557"/>
  <c r="BF557"/>
  <c r="T557"/>
  <c r="R557"/>
  <c r="P557"/>
  <c r="BI552"/>
  <c r="BH552"/>
  <c r="BG552"/>
  <c r="BF552"/>
  <c r="T552"/>
  <c r="R552"/>
  <c r="P552"/>
  <c r="BI547"/>
  <c r="BH547"/>
  <c r="BG547"/>
  <c r="BF547"/>
  <c r="T547"/>
  <c r="R547"/>
  <c r="P547"/>
  <c r="BI539"/>
  <c r="BH539"/>
  <c r="BG539"/>
  <c r="BF539"/>
  <c r="T539"/>
  <c r="R539"/>
  <c r="P539"/>
  <c r="BI527"/>
  <c r="BH527"/>
  <c r="BG527"/>
  <c r="BF527"/>
  <c r="T527"/>
  <c r="R527"/>
  <c r="P527"/>
  <c r="BI523"/>
  <c r="BH523"/>
  <c r="BG523"/>
  <c r="BF523"/>
  <c r="T523"/>
  <c r="R523"/>
  <c r="P523"/>
  <c r="BI519"/>
  <c r="BH519"/>
  <c r="BG519"/>
  <c r="BF519"/>
  <c r="T519"/>
  <c r="R519"/>
  <c r="P519"/>
  <c r="BI511"/>
  <c r="BH511"/>
  <c r="BG511"/>
  <c r="BF511"/>
  <c r="T511"/>
  <c r="R511"/>
  <c r="P511"/>
  <c r="BI505"/>
  <c r="BH505"/>
  <c r="BG505"/>
  <c r="BF505"/>
  <c r="T505"/>
  <c r="R505"/>
  <c r="P505"/>
  <c r="BI499"/>
  <c r="BH499"/>
  <c r="BG499"/>
  <c r="BF499"/>
  <c r="T499"/>
  <c r="R499"/>
  <c r="P499"/>
  <c r="BI496"/>
  <c r="BH496"/>
  <c r="BG496"/>
  <c r="BF496"/>
  <c r="T496"/>
  <c r="R496"/>
  <c r="P496"/>
  <c r="BI492"/>
  <c r="BH492"/>
  <c r="BG492"/>
  <c r="BF492"/>
  <c r="T492"/>
  <c r="R492"/>
  <c r="P492"/>
  <c r="BI489"/>
  <c r="BH489"/>
  <c r="BG489"/>
  <c r="BF489"/>
  <c r="T489"/>
  <c r="R489"/>
  <c r="P489"/>
  <c r="BI484"/>
  <c r="BH484"/>
  <c r="BG484"/>
  <c r="BF484"/>
  <c r="T484"/>
  <c r="R484"/>
  <c r="P484"/>
  <c r="BI477"/>
  <c r="BH477"/>
  <c r="BG477"/>
  <c r="BF477"/>
  <c r="T477"/>
  <c r="R477"/>
  <c r="P477"/>
  <c r="BI472"/>
  <c r="BH472"/>
  <c r="BG472"/>
  <c r="BF472"/>
  <c r="T472"/>
  <c r="R472"/>
  <c r="P472"/>
  <c r="BI467"/>
  <c r="BH467"/>
  <c r="BG467"/>
  <c r="BF467"/>
  <c r="T467"/>
  <c r="R467"/>
  <c r="P467"/>
  <c r="BI454"/>
  <c r="BH454"/>
  <c r="BG454"/>
  <c r="BF454"/>
  <c r="T454"/>
  <c r="R454"/>
  <c r="P454"/>
  <c r="BI439"/>
  <c r="BH439"/>
  <c r="BG439"/>
  <c r="BF439"/>
  <c r="T439"/>
  <c r="R439"/>
  <c r="P439"/>
  <c r="BI432"/>
  <c r="BH432"/>
  <c r="BG432"/>
  <c r="BF432"/>
  <c r="T432"/>
  <c r="R432"/>
  <c r="P432"/>
  <c r="BI423"/>
  <c r="BH423"/>
  <c r="BG423"/>
  <c r="BF423"/>
  <c r="T423"/>
  <c r="R423"/>
  <c r="P423"/>
  <c r="BI414"/>
  <c r="BH414"/>
  <c r="BG414"/>
  <c r="BF414"/>
  <c r="T414"/>
  <c r="R414"/>
  <c r="P414"/>
  <c r="BI405"/>
  <c r="BH405"/>
  <c r="BG405"/>
  <c r="BF405"/>
  <c r="T405"/>
  <c r="R405"/>
  <c r="P405"/>
  <c r="BI400"/>
  <c r="BH400"/>
  <c r="BG400"/>
  <c r="BF400"/>
  <c r="T400"/>
  <c r="R400"/>
  <c r="P400"/>
  <c r="BI395"/>
  <c r="BH395"/>
  <c r="BG395"/>
  <c r="BF395"/>
  <c r="T395"/>
  <c r="R395"/>
  <c r="P395"/>
  <c r="BI392"/>
  <c r="BH392"/>
  <c r="BG392"/>
  <c r="BF392"/>
  <c r="T392"/>
  <c r="R392"/>
  <c r="P392"/>
  <c r="BI381"/>
  <c r="BH381"/>
  <c r="BG381"/>
  <c r="BF381"/>
  <c r="T381"/>
  <c r="R381"/>
  <c r="P381"/>
  <c r="BI374"/>
  <c r="BH374"/>
  <c r="BG374"/>
  <c r="BF374"/>
  <c r="T374"/>
  <c r="R374"/>
  <c r="P374"/>
  <c r="BI369"/>
  <c r="BH369"/>
  <c r="BG369"/>
  <c r="BF369"/>
  <c r="T369"/>
  <c r="R369"/>
  <c r="P369"/>
  <c r="BI364"/>
  <c r="BH364"/>
  <c r="BG364"/>
  <c r="BF364"/>
  <c r="T364"/>
  <c r="R364"/>
  <c r="P364"/>
  <c r="BI357"/>
  <c r="BH357"/>
  <c r="BG357"/>
  <c r="BF357"/>
  <c r="T357"/>
  <c r="R357"/>
  <c r="P357"/>
  <c r="BI346"/>
  <c r="BH346"/>
  <c r="BG346"/>
  <c r="BF346"/>
  <c r="T346"/>
  <c r="R346"/>
  <c r="P346"/>
  <c r="BI340"/>
  <c r="BH340"/>
  <c r="BG340"/>
  <c r="BF340"/>
  <c r="T340"/>
  <c r="R340"/>
  <c r="P340"/>
  <c r="BI336"/>
  <c r="BH336"/>
  <c r="BG336"/>
  <c r="BF336"/>
  <c r="T336"/>
  <c r="R336"/>
  <c r="P336"/>
  <c r="BI334"/>
  <c r="BH334"/>
  <c r="BG334"/>
  <c r="BF334"/>
  <c r="T334"/>
  <c r="R334"/>
  <c r="P334"/>
  <c r="BI329"/>
  <c r="BH329"/>
  <c r="BG329"/>
  <c r="BF329"/>
  <c r="T329"/>
  <c r="R329"/>
  <c r="P329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1"/>
  <c r="BH311"/>
  <c r="BG311"/>
  <c r="BF311"/>
  <c r="T311"/>
  <c r="R311"/>
  <c r="P311"/>
  <c r="BI307"/>
  <c r="BH307"/>
  <c r="BG307"/>
  <c r="BF307"/>
  <c r="T307"/>
  <c r="R307"/>
  <c r="P307"/>
  <c r="BI301"/>
  <c r="BH301"/>
  <c r="BG301"/>
  <c r="BF301"/>
  <c r="T301"/>
  <c r="R301"/>
  <c r="P301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7"/>
  <c r="BH257"/>
  <c r="BG257"/>
  <c r="BF257"/>
  <c r="T257"/>
  <c r="R257"/>
  <c r="P257"/>
  <c r="BI253"/>
  <c r="BH253"/>
  <c r="BG253"/>
  <c r="BF253"/>
  <c r="T253"/>
  <c r="R253"/>
  <c r="P253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29"/>
  <c r="BH229"/>
  <c r="BG229"/>
  <c r="BF229"/>
  <c r="T229"/>
  <c r="R229"/>
  <c r="P229"/>
  <c r="BI224"/>
  <c r="BH224"/>
  <c r="BG224"/>
  <c r="BF224"/>
  <c r="T224"/>
  <c r="R224"/>
  <c r="P224"/>
  <c r="BI216"/>
  <c r="BH216"/>
  <c r="BG216"/>
  <c r="BF216"/>
  <c r="T216"/>
  <c r="R216"/>
  <c r="P216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2" r="J37"/>
  <c r="J36"/>
  <c i="1" r="AY95"/>
  <c i="2" r="J35"/>
  <c i="1" r="AX95"/>
  <c i="2" r="BI641"/>
  <c r="BH641"/>
  <c r="BG641"/>
  <c r="BF641"/>
  <c r="T641"/>
  <c r="R641"/>
  <c r="P641"/>
  <c r="BI636"/>
  <c r="BH636"/>
  <c r="BG636"/>
  <c r="BF636"/>
  <c r="T636"/>
  <c r="R636"/>
  <c r="P636"/>
  <c r="BI631"/>
  <c r="BH631"/>
  <c r="BG631"/>
  <c r="BF631"/>
  <c r="T631"/>
  <c r="T630"/>
  <c r="R631"/>
  <c r="R630"/>
  <c r="P631"/>
  <c r="P630"/>
  <c r="BI627"/>
  <c r="BH627"/>
  <c r="BG627"/>
  <c r="BF627"/>
  <c r="T627"/>
  <c r="T626"/>
  <c r="R627"/>
  <c r="R626"/>
  <c r="P627"/>
  <c r="P626"/>
  <c r="BI623"/>
  <c r="BH623"/>
  <c r="BG623"/>
  <c r="BF623"/>
  <c r="T623"/>
  <c r="R623"/>
  <c r="P623"/>
  <c r="BI619"/>
  <c r="BH619"/>
  <c r="BG619"/>
  <c r="BF619"/>
  <c r="T619"/>
  <c r="R619"/>
  <c r="P619"/>
  <c r="BI615"/>
  <c r="BH615"/>
  <c r="BG615"/>
  <c r="BF615"/>
  <c r="T615"/>
  <c r="R615"/>
  <c r="P615"/>
  <c r="BI611"/>
  <c r="BH611"/>
  <c r="BG611"/>
  <c r="BF611"/>
  <c r="T611"/>
  <c r="R611"/>
  <c r="P611"/>
  <c r="BI607"/>
  <c r="BH607"/>
  <c r="BG607"/>
  <c r="BF607"/>
  <c r="T607"/>
  <c r="R607"/>
  <c r="P607"/>
  <c r="BI603"/>
  <c r="BH603"/>
  <c r="BG603"/>
  <c r="BF603"/>
  <c r="T603"/>
  <c r="R603"/>
  <c r="P603"/>
  <c r="BI599"/>
  <c r="BH599"/>
  <c r="BG599"/>
  <c r="BF599"/>
  <c r="T599"/>
  <c r="R599"/>
  <c r="P599"/>
  <c r="BI596"/>
  <c r="BH596"/>
  <c r="BG596"/>
  <c r="BF596"/>
  <c r="T596"/>
  <c r="R596"/>
  <c r="P596"/>
  <c r="BI593"/>
  <c r="BH593"/>
  <c r="BG593"/>
  <c r="BF593"/>
  <c r="T593"/>
  <c r="R593"/>
  <c r="P593"/>
  <c r="BI590"/>
  <c r="BH590"/>
  <c r="BG590"/>
  <c r="BF590"/>
  <c r="T590"/>
  <c r="R590"/>
  <c r="P590"/>
  <c r="BI587"/>
  <c r="BH587"/>
  <c r="BG587"/>
  <c r="BF587"/>
  <c r="T587"/>
  <c r="R587"/>
  <c r="P587"/>
  <c r="BI584"/>
  <c r="BH584"/>
  <c r="BG584"/>
  <c r="BF584"/>
  <c r="T584"/>
  <c r="R584"/>
  <c r="P584"/>
  <c r="BI581"/>
  <c r="BH581"/>
  <c r="BG581"/>
  <c r="BF581"/>
  <c r="T581"/>
  <c r="R581"/>
  <c r="P581"/>
  <c r="BI578"/>
  <c r="BH578"/>
  <c r="BG578"/>
  <c r="BF578"/>
  <c r="T578"/>
  <c r="R578"/>
  <c r="P578"/>
  <c r="BI575"/>
  <c r="BH575"/>
  <c r="BG575"/>
  <c r="BF575"/>
  <c r="T575"/>
  <c r="R575"/>
  <c r="P575"/>
  <c r="BI572"/>
  <c r="BH572"/>
  <c r="BG572"/>
  <c r="BF572"/>
  <c r="T572"/>
  <c r="R572"/>
  <c r="P572"/>
  <c r="BI567"/>
  <c r="BH567"/>
  <c r="BG567"/>
  <c r="BF567"/>
  <c r="T567"/>
  <c r="R567"/>
  <c r="P567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R558"/>
  <c r="P558"/>
  <c r="BI555"/>
  <c r="BH555"/>
  <c r="BG555"/>
  <c r="BF555"/>
  <c r="T555"/>
  <c r="R555"/>
  <c r="P555"/>
  <c r="BI552"/>
  <c r="BH552"/>
  <c r="BG552"/>
  <c r="BF552"/>
  <c r="T552"/>
  <c r="R552"/>
  <c r="P552"/>
  <c r="BI549"/>
  <c r="BH549"/>
  <c r="BG549"/>
  <c r="BF549"/>
  <c r="T549"/>
  <c r="R549"/>
  <c r="P549"/>
  <c r="BI546"/>
  <c r="BH546"/>
  <c r="BG546"/>
  <c r="BF546"/>
  <c r="T546"/>
  <c r="R546"/>
  <c r="P546"/>
  <c r="BI543"/>
  <c r="BH543"/>
  <c r="BG543"/>
  <c r="BF543"/>
  <c r="T543"/>
  <c r="R543"/>
  <c r="P543"/>
  <c r="BI540"/>
  <c r="BH540"/>
  <c r="BG540"/>
  <c r="BF540"/>
  <c r="T540"/>
  <c r="R540"/>
  <c r="P540"/>
  <c r="BI537"/>
  <c r="BH537"/>
  <c r="BG537"/>
  <c r="BF537"/>
  <c r="T537"/>
  <c r="R537"/>
  <c r="P537"/>
  <c r="BI534"/>
  <c r="BH534"/>
  <c r="BG534"/>
  <c r="BF534"/>
  <c r="T534"/>
  <c r="R534"/>
  <c r="P534"/>
  <c r="BI531"/>
  <c r="BH531"/>
  <c r="BG531"/>
  <c r="BF531"/>
  <c r="T531"/>
  <c r="R531"/>
  <c r="P531"/>
  <c r="BI528"/>
  <c r="BH528"/>
  <c r="BG528"/>
  <c r="BF528"/>
  <c r="T528"/>
  <c r="R528"/>
  <c r="P528"/>
  <c r="BI525"/>
  <c r="BH525"/>
  <c r="BG525"/>
  <c r="BF525"/>
  <c r="T525"/>
  <c r="R525"/>
  <c r="P525"/>
  <c r="BI522"/>
  <c r="BH522"/>
  <c r="BG522"/>
  <c r="BF522"/>
  <c r="T522"/>
  <c r="R522"/>
  <c r="P522"/>
  <c r="BI517"/>
  <c r="BH517"/>
  <c r="BG517"/>
  <c r="BF517"/>
  <c r="T517"/>
  <c r="R517"/>
  <c r="P517"/>
  <c r="BI514"/>
  <c r="BH514"/>
  <c r="BG514"/>
  <c r="BF514"/>
  <c r="T514"/>
  <c r="R514"/>
  <c r="P514"/>
  <c r="BI510"/>
  <c r="BH510"/>
  <c r="BG510"/>
  <c r="BF510"/>
  <c r="T510"/>
  <c r="R510"/>
  <c r="P510"/>
  <c r="BI507"/>
  <c r="BH507"/>
  <c r="BG507"/>
  <c r="BF507"/>
  <c r="T507"/>
  <c r="R507"/>
  <c r="P507"/>
  <c r="BI503"/>
  <c r="BH503"/>
  <c r="BG503"/>
  <c r="BF503"/>
  <c r="T503"/>
  <c r="R503"/>
  <c r="P503"/>
  <c r="BI498"/>
  <c r="BH498"/>
  <c r="BG498"/>
  <c r="BF498"/>
  <c r="T498"/>
  <c r="R498"/>
  <c r="P498"/>
  <c r="BI494"/>
  <c r="BH494"/>
  <c r="BG494"/>
  <c r="BF494"/>
  <c r="T494"/>
  <c r="R494"/>
  <c r="P494"/>
  <c r="BI491"/>
  <c r="BH491"/>
  <c r="BG491"/>
  <c r="BF491"/>
  <c r="T491"/>
  <c r="R491"/>
  <c r="P491"/>
  <c r="BI488"/>
  <c r="BH488"/>
  <c r="BG488"/>
  <c r="BF488"/>
  <c r="T488"/>
  <c r="R488"/>
  <c r="P488"/>
  <c r="BI484"/>
  <c r="BH484"/>
  <c r="BG484"/>
  <c r="BF484"/>
  <c r="T484"/>
  <c r="R484"/>
  <c r="P484"/>
  <c r="BI479"/>
  <c r="BH479"/>
  <c r="BG479"/>
  <c r="BF479"/>
  <c r="T479"/>
  <c r="R479"/>
  <c r="P479"/>
  <c r="BI474"/>
  <c r="BH474"/>
  <c r="BG474"/>
  <c r="BF474"/>
  <c r="T474"/>
  <c r="R474"/>
  <c r="P474"/>
  <c r="BI467"/>
  <c r="BH467"/>
  <c r="BG467"/>
  <c r="BF467"/>
  <c r="T467"/>
  <c r="R467"/>
  <c r="P467"/>
  <c r="BI461"/>
  <c r="BH461"/>
  <c r="BG461"/>
  <c r="BF461"/>
  <c r="T461"/>
  <c r="R461"/>
  <c r="P461"/>
  <c r="BI457"/>
  <c r="BH457"/>
  <c r="BG457"/>
  <c r="BF457"/>
  <c r="T457"/>
  <c r="R457"/>
  <c r="P457"/>
  <c r="BI453"/>
  <c r="BH453"/>
  <c r="BG453"/>
  <c r="BF453"/>
  <c r="T453"/>
  <c r="R453"/>
  <c r="P453"/>
  <c r="BI451"/>
  <c r="BH451"/>
  <c r="BG451"/>
  <c r="BF451"/>
  <c r="T451"/>
  <c r="R451"/>
  <c r="P451"/>
  <c r="BI448"/>
  <c r="BH448"/>
  <c r="BG448"/>
  <c r="BF448"/>
  <c r="T448"/>
  <c r="R448"/>
  <c r="P448"/>
  <c r="BI443"/>
  <c r="BH443"/>
  <c r="BG443"/>
  <c r="BF443"/>
  <c r="T443"/>
  <c r="R443"/>
  <c r="P443"/>
  <c r="BI438"/>
  <c r="BH438"/>
  <c r="BG438"/>
  <c r="BF438"/>
  <c r="T438"/>
  <c r="R438"/>
  <c r="P438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8"/>
  <c r="BH368"/>
  <c r="BG368"/>
  <c r="BF368"/>
  <c r="T368"/>
  <c r="R368"/>
  <c r="P368"/>
  <c r="BI363"/>
  <c r="BH363"/>
  <c r="BG363"/>
  <c r="BF363"/>
  <c r="T363"/>
  <c r="R363"/>
  <c r="P363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5"/>
  <c r="BH345"/>
  <c r="BG345"/>
  <c r="BF345"/>
  <c r="T345"/>
  <c r="R345"/>
  <c r="P345"/>
  <c r="BI341"/>
  <c r="BH341"/>
  <c r="BG341"/>
  <c r="BF341"/>
  <c r="T341"/>
  <c r="R341"/>
  <c r="P341"/>
  <c r="BI338"/>
  <c r="BH338"/>
  <c r="BG338"/>
  <c r="BF338"/>
  <c r="T338"/>
  <c r="R338"/>
  <c r="P338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1"/>
  <c r="BH311"/>
  <c r="BG311"/>
  <c r="BF311"/>
  <c r="T311"/>
  <c r="R311"/>
  <c r="P311"/>
  <c r="BI306"/>
  <c r="BH306"/>
  <c r="BG306"/>
  <c r="BF306"/>
  <c r="T306"/>
  <c r="R306"/>
  <c r="P306"/>
  <c r="BI303"/>
  <c r="BH303"/>
  <c r="BG303"/>
  <c r="BF303"/>
  <c r="T303"/>
  <c r="R303"/>
  <c r="P303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0"/>
  <c r="BH260"/>
  <c r="BG260"/>
  <c r="BF260"/>
  <c r="T260"/>
  <c r="R260"/>
  <c r="P260"/>
  <c r="BI255"/>
  <c r="BH255"/>
  <c r="BG255"/>
  <c r="BF255"/>
  <c r="T255"/>
  <c r="R255"/>
  <c r="P255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1"/>
  <c r="BH221"/>
  <c r="BG221"/>
  <c r="BF221"/>
  <c r="T221"/>
  <c r="R221"/>
  <c r="P221"/>
  <c r="BI217"/>
  <c r="BH217"/>
  <c r="BG217"/>
  <c r="BF217"/>
  <c r="T217"/>
  <c r="R217"/>
  <c r="P217"/>
  <c r="BI212"/>
  <c r="BH212"/>
  <c r="BG212"/>
  <c r="BF212"/>
  <c r="T212"/>
  <c r="T211"/>
  <c r="R212"/>
  <c r="R211"/>
  <c r="P212"/>
  <c r="P211"/>
  <c r="BI206"/>
  <c r="BH206"/>
  <c r="BG206"/>
  <c r="BF206"/>
  <c r="T206"/>
  <c r="R206"/>
  <c r="P206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5" r="J160"/>
  <c r="BK153"/>
  <c r="BK150"/>
  <c r="J147"/>
  <c r="BK144"/>
  <c r="BK141"/>
  <c r="J131"/>
  <c r="J126"/>
  <c r="J124"/>
  <c i="4" r="J265"/>
  <c r="BK263"/>
  <c r="BK259"/>
  <c r="J256"/>
  <c r="J246"/>
  <c r="BK231"/>
  <c r="BK228"/>
  <c r="BK222"/>
  <c r="J217"/>
  <c r="BK200"/>
  <c r="J196"/>
  <c r="J177"/>
  <c r="BK171"/>
  <c r="J164"/>
  <c r="J150"/>
  <c r="BK133"/>
  <c r="J128"/>
  <c i="3" r="J988"/>
  <c r="J976"/>
  <c r="J968"/>
  <c r="BK965"/>
  <c r="BK959"/>
  <c r="BK956"/>
  <c r="J953"/>
  <c r="BK947"/>
  <c r="J944"/>
  <c r="J938"/>
  <c r="BK915"/>
  <c r="BK911"/>
  <c r="J888"/>
  <c r="BK878"/>
  <c r="BK873"/>
  <c r="BK863"/>
  <c r="BK850"/>
  <c r="J832"/>
  <c r="BK826"/>
  <c r="BK810"/>
  <c r="J801"/>
  <c r="J798"/>
  <c r="BK795"/>
  <c r="J795"/>
  <c r="BK790"/>
  <c r="BK786"/>
  <c r="BK782"/>
  <c r="J776"/>
  <c r="J772"/>
  <c r="J768"/>
  <c r="J756"/>
  <c r="J750"/>
  <c r="J744"/>
  <c r="J741"/>
  <c r="J732"/>
  <c r="BK729"/>
  <c r="J725"/>
  <c r="BK721"/>
  <c r="BK716"/>
  <c r="BK713"/>
  <c r="BK704"/>
  <c r="J701"/>
  <c r="J698"/>
  <c r="J689"/>
  <c r="BK683"/>
  <c r="BK681"/>
  <c r="BK675"/>
  <c r="J660"/>
  <c r="J656"/>
  <c r="J653"/>
  <c r="BK646"/>
  <c r="J642"/>
  <c r="BK636"/>
  <c r="J633"/>
  <c r="BK612"/>
  <c r="BK598"/>
  <c r="BK594"/>
  <c r="BK579"/>
  <c r="J567"/>
  <c r="BK562"/>
  <c r="BK547"/>
  <c r="BK539"/>
  <c r="J527"/>
  <c r="BK511"/>
  <c r="J499"/>
  <c r="J496"/>
  <c r="J492"/>
  <c r="J484"/>
  <c r="BK472"/>
  <c r="J467"/>
  <c r="J454"/>
  <c r="J432"/>
  <c r="BK423"/>
  <c r="BK414"/>
  <c r="BK405"/>
  <c r="BK400"/>
  <c r="J395"/>
  <c r="J392"/>
  <c r="J381"/>
  <c r="J374"/>
  <c r="BK369"/>
  <c r="BK364"/>
  <c r="BK357"/>
  <c r="BK340"/>
  <c r="BK336"/>
  <c r="J334"/>
  <c r="BK329"/>
  <c r="J320"/>
  <c r="J316"/>
  <c r="BK311"/>
  <c r="J307"/>
  <c r="J301"/>
  <c r="J295"/>
  <c r="BK290"/>
  <c r="J285"/>
  <c r="J282"/>
  <c r="J278"/>
  <c r="BK274"/>
  <c r="J270"/>
  <c r="J266"/>
  <c r="J257"/>
  <c r="J253"/>
  <c r="J248"/>
  <c r="J238"/>
  <c r="J216"/>
  <c r="J211"/>
  <c r="J208"/>
  <c r="BK201"/>
  <c r="BK194"/>
  <c r="BK191"/>
  <c r="BK179"/>
  <c r="J174"/>
  <c r="J171"/>
  <c r="J163"/>
  <c r="BK160"/>
  <c r="BK150"/>
  <c r="BK147"/>
  <c r="J143"/>
  <c r="BK134"/>
  <c r="BK131"/>
  <c i="2" r="BK631"/>
  <c r="J627"/>
  <c r="J623"/>
  <c r="J615"/>
  <c r="J603"/>
  <c r="BK599"/>
  <c r="J596"/>
  <c r="J593"/>
  <c r="BK590"/>
  <c r="BK587"/>
  <c r="BK584"/>
  <c r="J581"/>
  <c r="J572"/>
  <c r="J567"/>
  <c r="BK555"/>
  <c r="BK552"/>
  <c r="BK549"/>
  <c r="J543"/>
  <c r="BK528"/>
  <c r="J525"/>
  <c r="J522"/>
  <c r="BK517"/>
  <c r="J514"/>
  <c r="J510"/>
  <c r="BK491"/>
  <c r="J488"/>
  <c r="J479"/>
  <c r="J467"/>
  <c r="BK461"/>
  <c r="BK457"/>
  <c r="J438"/>
  <c r="J432"/>
  <c r="J414"/>
  <c r="BK407"/>
  <c r="J389"/>
  <c r="J376"/>
  <c r="BK370"/>
  <c r="BK368"/>
  <c r="J352"/>
  <c r="J345"/>
  <c r="J341"/>
  <c r="BK327"/>
  <c r="J322"/>
  <c r="BK306"/>
  <c r="J303"/>
  <c r="BK298"/>
  <c r="BK294"/>
  <c r="BK287"/>
  <c r="BK281"/>
  <c r="J265"/>
  <c r="BK255"/>
  <c r="BK247"/>
  <c r="J242"/>
  <c r="J238"/>
  <c r="J231"/>
  <c r="BK217"/>
  <c r="J202"/>
  <c r="J197"/>
  <c r="BK192"/>
  <c r="J187"/>
  <c r="J170"/>
  <c r="J161"/>
  <c r="J156"/>
  <c r="J147"/>
  <c r="J143"/>
  <c r="J139"/>
  <c r="BK133"/>
  <c r="BK130"/>
  <c i="5" r="J163"/>
  <c r="BK157"/>
  <c r="BK155"/>
  <c r="J153"/>
  <c r="J150"/>
  <c r="J144"/>
  <c r="BK134"/>
  <c r="BK124"/>
  <c r="BK121"/>
  <c r="BK119"/>
  <c i="4" r="BK267"/>
  <c r="J267"/>
  <c r="BK253"/>
  <c r="BK243"/>
  <c r="BK239"/>
  <c r="J235"/>
  <c r="BK217"/>
  <c r="BK210"/>
  <c r="J205"/>
  <c r="BK192"/>
  <c r="J185"/>
  <c r="J168"/>
  <c r="BK164"/>
  <c r="BK161"/>
  <c r="BK157"/>
  <c r="BK150"/>
  <c r="BK145"/>
  <c r="J143"/>
  <c r="BK138"/>
  <c r="J133"/>
  <c r="BK128"/>
  <c i="3" r="BK1056"/>
  <c r="J1051"/>
  <c r="BK1047"/>
  <c r="BK1042"/>
  <c r="J1038"/>
  <c r="BK1032"/>
  <c r="J1028"/>
  <c r="BK1024"/>
  <c r="BK1020"/>
  <c r="J1016"/>
  <c r="BK1012"/>
  <c r="BK1008"/>
  <c r="BK998"/>
  <c r="BK988"/>
  <c r="BK985"/>
  <c r="BK982"/>
  <c r="BK979"/>
  <c r="BK971"/>
  <c r="BK968"/>
  <c r="J965"/>
  <c r="J962"/>
  <c r="J959"/>
  <c r="J956"/>
  <c r="BK953"/>
  <c r="J935"/>
  <c r="J932"/>
  <c r="J929"/>
  <c r="J925"/>
  <c r="BK907"/>
  <c r="J903"/>
  <c r="BK899"/>
  <c r="BK894"/>
  <c r="BK885"/>
  <c r="BK868"/>
  <c r="J863"/>
  <c r="BK853"/>
  <c r="J850"/>
  <c i="2" r="BK567"/>
  <c r="J564"/>
  <c r="J561"/>
  <c r="BK543"/>
  <c r="J537"/>
  <c r="J534"/>
  <c r="BK525"/>
  <c r="BK522"/>
  <c r="BK510"/>
  <c r="J507"/>
  <c r="J503"/>
  <c r="BK498"/>
  <c r="J494"/>
  <c r="J461"/>
  <c r="J457"/>
  <c r="J453"/>
  <c r="BK451"/>
  <c r="BK429"/>
  <c r="J426"/>
  <c r="BK420"/>
  <c r="J417"/>
  <c r="BK414"/>
  <c r="J410"/>
  <c r="BK404"/>
  <c r="BK401"/>
  <c r="J398"/>
  <c r="BK385"/>
  <c r="J373"/>
  <c r="BK363"/>
  <c r="J355"/>
  <c r="BK349"/>
  <c r="BK345"/>
  <c r="BK338"/>
  <c r="J333"/>
  <c r="J330"/>
  <c r="J327"/>
  <c r="J319"/>
  <c r="J294"/>
  <c r="BK290"/>
  <c r="BK284"/>
  <c r="J281"/>
  <c r="J277"/>
  <c r="J273"/>
  <c r="J269"/>
  <c r="BK260"/>
  <c r="J255"/>
  <c r="J252"/>
  <c r="J247"/>
  <c r="BK242"/>
  <c r="BK238"/>
  <c r="J235"/>
  <c r="BK221"/>
  <c r="J217"/>
  <c r="BK212"/>
  <c r="BK206"/>
  <c r="J166"/>
  <c r="BK156"/>
  <c r="J152"/>
  <c r="BK147"/>
  <c r="BK143"/>
  <c r="BK139"/>
  <c r="J136"/>
  <c i="1" r="AS94"/>
  <c i="5" r="BK160"/>
  <c r="J157"/>
  <c r="J155"/>
  <c r="J139"/>
  <c r="BK136"/>
  <c r="BK131"/>
  <c r="BK129"/>
  <c r="BK126"/>
  <c r="J121"/>
  <c i="4" r="BK265"/>
  <c r="BK256"/>
  <c r="J250"/>
  <c r="J243"/>
  <c r="J239"/>
  <c r="J231"/>
  <c r="J222"/>
  <c r="J214"/>
  <c r="BK205"/>
  <c r="J200"/>
  <c r="BK196"/>
  <c r="J192"/>
  <c r="J189"/>
  <c r="BK180"/>
  <c r="BK177"/>
  <c r="BK168"/>
  <c r="J157"/>
  <c r="BK155"/>
  <c r="J145"/>
  <c r="BK143"/>
  <c i="3" r="J998"/>
  <c r="J995"/>
  <c r="J992"/>
  <c r="J971"/>
  <c r="BK950"/>
  <c r="J947"/>
  <c r="BK944"/>
  <c r="J941"/>
  <c r="BK921"/>
  <c r="J907"/>
  <c r="J891"/>
  <c r="BK881"/>
  <c r="J878"/>
  <c r="J873"/>
  <c r="J868"/>
  <c r="J858"/>
  <c r="J853"/>
  <c r="J847"/>
  <c r="J844"/>
  <c r="BK838"/>
  <c r="BK832"/>
  <c r="J826"/>
  <c r="J810"/>
  <c r="J805"/>
  <c r="BK801"/>
  <c r="BK798"/>
  <c r="BK776"/>
  <c r="BK772"/>
  <c r="J762"/>
  <c r="BK756"/>
  <c r="BK750"/>
  <c r="BK747"/>
  <c r="BK744"/>
  <c r="BK738"/>
  <c r="BK735"/>
  <c r="J729"/>
  <c r="BK725"/>
  <c r="J713"/>
  <c r="J710"/>
  <c r="J707"/>
  <c r="BK701"/>
  <c r="BK698"/>
  <c r="J695"/>
  <c r="BK692"/>
  <c r="BK689"/>
  <c r="J686"/>
  <c r="J683"/>
  <c r="BK678"/>
  <c r="J675"/>
  <c r="BK673"/>
  <c r="J668"/>
  <c r="BK660"/>
  <c r="BK656"/>
  <c r="BK653"/>
  <c r="J649"/>
  <c r="BK642"/>
  <c r="J639"/>
  <c r="J636"/>
  <c r="BK629"/>
  <c r="J626"/>
  <c r="J622"/>
  <c r="BK617"/>
  <c r="J612"/>
  <c r="BK607"/>
  <c r="J602"/>
  <c r="J598"/>
  <c r="J594"/>
  <c r="J589"/>
  <c r="J579"/>
  <c r="J562"/>
  <c r="J557"/>
  <c r="BK552"/>
  <c r="J547"/>
  <c r="J539"/>
  <c r="BK527"/>
  <c r="J523"/>
  <c r="J519"/>
  <c r="J511"/>
  <c r="J505"/>
  <c r="BK499"/>
  <c r="BK496"/>
  <c r="BK492"/>
  <c r="BK489"/>
  <c r="BK484"/>
  <c r="J477"/>
  <c r="J472"/>
  <c r="BK467"/>
  <c r="J439"/>
  <c r="BK395"/>
  <c r="BK381"/>
  <c r="J364"/>
  <c r="J346"/>
  <c r="J340"/>
  <c r="J323"/>
  <c r="BK320"/>
  <c r="BK307"/>
  <c r="BK295"/>
  <c r="J290"/>
  <c r="BK282"/>
  <c r="J274"/>
  <c r="BK270"/>
  <c r="J262"/>
  <c r="J243"/>
  <c r="BK229"/>
  <c r="BK224"/>
  <c r="BK211"/>
  <c r="BK208"/>
  <c r="J204"/>
  <c r="J201"/>
  <c r="J194"/>
  <c r="J191"/>
  <c r="J187"/>
  <c r="J183"/>
  <c r="J157"/>
  <c r="J154"/>
  <c r="J147"/>
  <c r="BK143"/>
  <c r="J140"/>
  <c r="BK137"/>
  <c r="J134"/>
  <c i="2" r="BK641"/>
  <c r="J641"/>
  <c r="BK636"/>
  <c r="J636"/>
  <c r="J631"/>
  <c r="BK627"/>
  <c r="BK623"/>
  <c r="J619"/>
  <c r="BK611"/>
  <c r="J607"/>
  <c r="BK603"/>
  <c r="BK593"/>
  <c r="J587"/>
  <c r="J584"/>
  <c r="J578"/>
  <c r="J575"/>
  <c r="BK572"/>
  <c r="BK564"/>
  <c r="BK561"/>
  <c r="BK558"/>
  <c r="J555"/>
  <c r="J549"/>
  <c r="BK546"/>
  <c r="BK540"/>
  <c r="J531"/>
  <c r="J517"/>
  <c r="BK514"/>
  <c r="BK503"/>
  <c r="BK488"/>
  <c r="BK484"/>
  <c r="BK479"/>
  <c r="J474"/>
  <c r="BK467"/>
  <c r="BK453"/>
  <c r="J451"/>
  <c r="BK448"/>
  <c r="BK443"/>
  <c r="BK432"/>
  <c r="J423"/>
  <c r="BK417"/>
  <c r="J401"/>
  <c r="BK398"/>
  <c r="J395"/>
  <c r="J392"/>
  <c r="J382"/>
  <c r="J379"/>
  <c r="BK352"/>
  <c r="BK341"/>
  <c r="J338"/>
  <c r="BK333"/>
  <c r="BK330"/>
  <c r="BK322"/>
  <c r="J316"/>
  <c r="BK311"/>
  <c r="J306"/>
  <c r="BK303"/>
  <c r="J290"/>
  <c r="J284"/>
  <c r="BK269"/>
  <c r="J260"/>
  <c r="BK182"/>
  <c r="J178"/>
  <c r="BK174"/>
  <c r="BK166"/>
  <c r="BK161"/>
  <c i="5" r="BK163"/>
  <c r="BK147"/>
  <c r="J141"/>
  <c r="BK139"/>
  <c r="J136"/>
  <c r="J134"/>
  <c r="J129"/>
  <c r="J119"/>
  <c i="4" r="J263"/>
  <c r="J259"/>
  <c r="J253"/>
  <c r="BK250"/>
  <c r="BK246"/>
  <c r="BK235"/>
  <c r="J228"/>
  <c r="BK214"/>
  <c r="J210"/>
  <c r="BK189"/>
  <c r="BK185"/>
  <c r="J180"/>
  <c r="J171"/>
  <c r="J161"/>
  <c r="J155"/>
  <c r="J138"/>
  <c i="3" r="BK1072"/>
  <c r="J1072"/>
  <c r="BK1069"/>
  <c r="J1069"/>
  <c r="BK1066"/>
  <c r="J1066"/>
  <c r="BK1063"/>
  <c r="J1063"/>
  <c r="BK1060"/>
  <c r="J1060"/>
  <c r="J1056"/>
  <c r="BK1051"/>
  <c r="J1047"/>
  <c r="J1042"/>
  <c r="BK1038"/>
  <c r="J1032"/>
  <c r="BK1028"/>
  <c r="J1024"/>
  <c r="J1020"/>
  <c r="BK1016"/>
  <c r="J1012"/>
  <c r="J1008"/>
  <c r="BK995"/>
  <c r="BK992"/>
  <c r="J985"/>
  <c r="J982"/>
  <c r="J979"/>
  <c r="BK976"/>
  <c r="BK962"/>
  <c r="J950"/>
  <c r="BK941"/>
  <c r="BK938"/>
  <c r="BK935"/>
  <c r="BK932"/>
  <c r="BK929"/>
  <c r="BK925"/>
  <c r="J921"/>
  <c r="BK918"/>
  <c r="J918"/>
  <c r="J915"/>
  <c r="J911"/>
  <c r="BK903"/>
  <c r="J899"/>
  <c r="J894"/>
  <c r="BK891"/>
  <c r="BK888"/>
  <c r="J885"/>
  <c r="J881"/>
  <c r="BK858"/>
  <c r="BK847"/>
  <c r="BK844"/>
  <c r="J838"/>
  <c r="BK805"/>
  <c r="J790"/>
  <c r="J786"/>
  <c r="J782"/>
  <c r="BK768"/>
  <c r="BK762"/>
  <c r="J747"/>
  <c r="BK741"/>
  <c r="J738"/>
  <c r="J735"/>
  <c r="BK732"/>
  <c r="J721"/>
  <c r="J716"/>
  <c r="BK710"/>
  <c r="BK707"/>
  <c r="J704"/>
  <c r="BK695"/>
  <c r="J692"/>
  <c r="BK686"/>
  <c r="J681"/>
  <c r="J678"/>
  <c r="J673"/>
  <c r="BK668"/>
  <c r="BK649"/>
  <c r="J646"/>
  <c r="BK639"/>
  <c r="BK633"/>
  <c r="J629"/>
  <c r="BK626"/>
  <c r="BK622"/>
  <c r="J617"/>
  <c r="J607"/>
  <c r="BK602"/>
  <c r="BK589"/>
  <c r="BK567"/>
  <c r="BK557"/>
  <c r="J552"/>
  <c r="BK523"/>
  <c r="BK519"/>
  <c r="BK505"/>
  <c r="J489"/>
  <c r="BK477"/>
  <c r="BK454"/>
  <c r="BK439"/>
  <c r="BK432"/>
  <c r="J423"/>
  <c r="J414"/>
  <c r="J405"/>
  <c r="J400"/>
  <c r="BK392"/>
  <c r="BK374"/>
  <c r="J369"/>
  <c r="J357"/>
  <c r="BK346"/>
  <c r="J336"/>
  <c r="BK334"/>
  <c r="J329"/>
  <c r="BK323"/>
  <c r="BK316"/>
  <c r="J311"/>
  <c r="BK301"/>
  <c r="BK285"/>
  <c r="BK278"/>
  <c r="BK266"/>
  <c r="BK262"/>
  <c r="BK257"/>
  <c r="BK253"/>
  <c r="BK248"/>
  <c r="BK243"/>
  <c r="BK238"/>
  <c r="J229"/>
  <c r="J224"/>
  <c r="BK216"/>
  <c r="BK204"/>
  <c r="BK187"/>
  <c r="BK183"/>
  <c r="J179"/>
  <c r="BK174"/>
  <c r="BK171"/>
  <c r="BK163"/>
  <c r="J160"/>
  <c r="BK157"/>
  <c r="BK154"/>
  <c r="J150"/>
  <c r="BK140"/>
  <c r="J137"/>
  <c r="J131"/>
  <c i="2" r="BK619"/>
  <c r="BK615"/>
  <c r="J611"/>
  <c r="BK607"/>
  <c r="J599"/>
  <c r="BK596"/>
  <c r="J590"/>
  <c r="BK581"/>
  <c r="BK578"/>
  <c r="BK575"/>
  <c r="J558"/>
  <c r="J552"/>
  <c r="J546"/>
  <c r="J540"/>
  <c r="BK537"/>
  <c r="BK534"/>
  <c r="BK531"/>
  <c r="J528"/>
  <c r="BK507"/>
  <c r="J498"/>
  <c r="BK494"/>
  <c r="J491"/>
  <c r="J484"/>
  <c r="BK474"/>
  <c r="J448"/>
  <c r="J443"/>
  <c r="BK438"/>
  <c r="J429"/>
  <c r="BK426"/>
  <c r="BK423"/>
  <c r="J420"/>
  <c r="BK410"/>
  <c r="J407"/>
  <c r="J404"/>
  <c r="BK395"/>
  <c r="BK392"/>
  <c r="BK389"/>
  <c r="J385"/>
  <c r="BK382"/>
  <c r="BK379"/>
  <c r="BK376"/>
  <c r="BK373"/>
  <c r="J370"/>
  <c r="J368"/>
  <c r="J363"/>
  <c r="BK355"/>
  <c r="J349"/>
  <c r="BK319"/>
  <c r="BK316"/>
  <c r="J311"/>
  <c r="J298"/>
  <c r="J287"/>
  <c r="BK277"/>
  <c r="BK273"/>
  <c r="BK265"/>
  <c r="BK252"/>
  <c r="BK235"/>
  <c r="BK231"/>
  <c r="J221"/>
  <c r="J212"/>
  <c r="J206"/>
  <c r="BK202"/>
  <c r="BK197"/>
  <c r="J192"/>
  <c r="BK187"/>
  <c r="J182"/>
  <c r="BK178"/>
  <c r="J174"/>
  <c r="BK170"/>
  <c r="BK152"/>
  <c r="BK136"/>
  <c r="J133"/>
  <c r="J130"/>
  <c l="1" r="BK129"/>
  <c r="J129"/>
  <c r="J98"/>
  <c r="R129"/>
  <c r="BK216"/>
  <c r="J216"/>
  <c r="J100"/>
  <c r="T216"/>
  <c r="R254"/>
  <c r="P297"/>
  <c r="T297"/>
  <c r="P437"/>
  <c r="R635"/>
  <c r="R629"/>
  <c i="3" r="R130"/>
  <c r="P289"/>
  <c r="T289"/>
  <c r="T300"/>
  <c r="P339"/>
  <c r="P606"/>
  <c r="R755"/>
  <c r="BK991"/>
  <c r="J991"/>
  <c r="J104"/>
  <c r="R1050"/>
  <c r="R1062"/>
  <c i="4" r="BK132"/>
  <c r="J132"/>
  <c r="J99"/>
  <c r="BK154"/>
  <c r="J154"/>
  <c r="J101"/>
  <c r="R167"/>
  <c r="T176"/>
  <c i="5" r="BK118"/>
  <c r="J118"/>
  <c r="J97"/>
  <c i="2" r="P129"/>
  <c r="R216"/>
  <c r="P254"/>
  <c r="T254"/>
  <c r="R297"/>
  <c r="R437"/>
  <c r="T635"/>
  <c r="T629"/>
  <c i="3" r="BK130"/>
  <c r="J130"/>
  <c r="J98"/>
  <c r="BK289"/>
  <c r="J289"/>
  <c r="J99"/>
  <c r="R300"/>
  <c r="T339"/>
  <c r="T606"/>
  <c r="BK755"/>
  <c r="J755"/>
  <c r="J103"/>
  <c r="R991"/>
  <c r="P1050"/>
  <c r="P1062"/>
  <c i="4" r="T132"/>
  <c r="T126"/>
  <c r="T125"/>
  <c r="T154"/>
  <c r="BK167"/>
  <c r="J167"/>
  <c r="J104"/>
  <c r="T167"/>
  <c r="T166"/>
  <c r="BK176"/>
  <c r="J176"/>
  <c r="J105"/>
  <c i="5" r="P118"/>
  <c r="P117"/>
  <c i="1" r="AU98"/>
  <c i="3" r="P130"/>
  <c r="BK300"/>
  <c r="J300"/>
  <c r="J100"/>
  <c r="R339"/>
  <c r="R606"/>
  <c r="P755"/>
  <c r="T991"/>
  <c r="BK1050"/>
  <c r="J1050"/>
  <c r="J107"/>
  <c r="BK1062"/>
  <c r="J1062"/>
  <c r="J108"/>
  <c i="4" r="P132"/>
  <c r="P126"/>
  <c r="R154"/>
  <c r="R176"/>
  <c i="5" r="R118"/>
  <c r="R117"/>
  <c i="2" r="T129"/>
  <c r="P216"/>
  <c r="BK254"/>
  <c r="J254"/>
  <c r="J101"/>
  <c r="BK297"/>
  <c r="J297"/>
  <c r="J102"/>
  <c r="BK437"/>
  <c r="J437"/>
  <c r="J103"/>
  <c r="T437"/>
  <c r="BK635"/>
  <c r="J635"/>
  <c r="J107"/>
  <c r="P635"/>
  <c r="P629"/>
  <c i="3" r="T130"/>
  <c r="R289"/>
  <c r="P300"/>
  <c r="BK339"/>
  <c r="J339"/>
  <c r="J101"/>
  <c r="BK606"/>
  <c r="J606"/>
  <c r="J102"/>
  <c r="T755"/>
  <c r="P991"/>
  <c r="T1050"/>
  <c r="T1062"/>
  <c i="4" r="R132"/>
  <c r="R126"/>
  <c r="P154"/>
  <c r="P167"/>
  <c r="P176"/>
  <c i="5" r="T118"/>
  <c r="T117"/>
  <c i="2" r="E117"/>
  <c r="J121"/>
  <c r="F124"/>
  <c r="BE147"/>
  <c r="BE161"/>
  <c r="BE235"/>
  <c r="BE242"/>
  <c r="BE255"/>
  <c r="BE281"/>
  <c r="BE298"/>
  <c r="BE322"/>
  <c r="BE333"/>
  <c r="BE338"/>
  <c r="BE341"/>
  <c r="BE345"/>
  <c r="BE349"/>
  <c r="BE352"/>
  <c r="BE370"/>
  <c r="BE443"/>
  <c r="BE467"/>
  <c r="BE494"/>
  <c r="BE507"/>
  <c r="BE514"/>
  <c r="BE517"/>
  <c r="BE540"/>
  <c r="BE555"/>
  <c r="BE561"/>
  <c r="BE564"/>
  <c r="BE578"/>
  <c r="BK626"/>
  <c r="J626"/>
  <c r="J104"/>
  <c i="3" r="E85"/>
  <c r="J89"/>
  <c r="BE150"/>
  <c r="BE154"/>
  <c r="BE157"/>
  <c r="BE160"/>
  <c r="BE163"/>
  <c r="BE171"/>
  <c r="BE179"/>
  <c r="BE183"/>
  <c r="BE194"/>
  <c r="BE208"/>
  <c r="BE216"/>
  <c r="BE224"/>
  <c r="BE238"/>
  <c r="BE243"/>
  <c r="BE248"/>
  <c r="BE253"/>
  <c r="BE257"/>
  <c r="BE262"/>
  <c r="BE285"/>
  <c r="BE295"/>
  <c r="BE311"/>
  <c r="BE320"/>
  <c r="BE323"/>
  <c r="BE329"/>
  <c r="BE340"/>
  <c r="BE346"/>
  <c r="BE400"/>
  <c r="BE405"/>
  <c r="BE432"/>
  <c r="BE439"/>
  <c r="BE472"/>
  <c r="BE496"/>
  <c r="BE511"/>
  <c r="BE519"/>
  <c r="BE552"/>
  <c r="BE562"/>
  <c r="BE598"/>
  <c r="BE612"/>
  <c r="BE617"/>
  <c r="BE629"/>
  <c r="BE646"/>
  <c r="BE683"/>
  <c r="BE692"/>
  <c r="BE704"/>
  <c r="BE710"/>
  <c r="BE713"/>
  <c r="BE725"/>
  <c r="BE729"/>
  <c r="BE738"/>
  <c r="BE744"/>
  <c r="BE747"/>
  <c r="BE750"/>
  <c r="BE762"/>
  <c r="BE790"/>
  <c r="BE798"/>
  <c r="BE801"/>
  <c r="BE832"/>
  <c r="BE850"/>
  <c r="BE863"/>
  <c r="BE873"/>
  <c r="BE894"/>
  <c r="BE899"/>
  <c r="BE911"/>
  <c r="BE918"/>
  <c r="BE956"/>
  <c r="BE962"/>
  <c r="BE968"/>
  <c r="BE992"/>
  <c r="BE995"/>
  <c r="BE998"/>
  <c r="BE1012"/>
  <c r="BE1016"/>
  <c r="BE1032"/>
  <c r="BE1042"/>
  <c r="BE1047"/>
  <c r="BE1051"/>
  <c r="BE1056"/>
  <c r="BE1060"/>
  <c r="BE1063"/>
  <c r="BE1066"/>
  <c r="BE1069"/>
  <c r="BE1072"/>
  <c r="BK1046"/>
  <c r="J1046"/>
  <c r="J105"/>
  <c i="4" r="F92"/>
  <c r="BE133"/>
  <c r="BE143"/>
  <c r="BE192"/>
  <c r="BE200"/>
  <c r="BE217"/>
  <c r="BE239"/>
  <c r="BE253"/>
  <c r="BE263"/>
  <c r="BK149"/>
  <c r="J149"/>
  <c r="J100"/>
  <c r="BK163"/>
  <c r="J163"/>
  <c r="J102"/>
  <c i="5" r="E107"/>
  <c r="BE119"/>
  <c r="BE124"/>
  <c r="BE136"/>
  <c r="BE141"/>
  <c r="BE144"/>
  <c r="BE163"/>
  <c i="2" r="BE197"/>
  <c r="BE206"/>
  <c r="BE212"/>
  <c r="BE217"/>
  <c r="BE221"/>
  <c r="BE238"/>
  <c r="BE247"/>
  <c r="BE252"/>
  <c r="BE260"/>
  <c r="BE265"/>
  <c r="BE269"/>
  <c r="BE277"/>
  <c r="BE290"/>
  <c r="BE319"/>
  <c r="BE327"/>
  <c r="BE363"/>
  <c r="BE368"/>
  <c r="BE382"/>
  <c r="BE401"/>
  <c r="BE404"/>
  <c r="BE420"/>
  <c r="BE426"/>
  <c r="BE429"/>
  <c r="BE438"/>
  <c r="BE457"/>
  <c r="BE491"/>
  <c r="BE510"/>
  <c r="BE522"/>
  <c r="BE525"/>
  <c r="BE567"/>
  <c r="BE584"/>
  <c r="BE590"/>
  <c r="BE603"/>
  <c r="BE607"/>
  <c r="BE611"/>
  <c r="BE619"/>
  <c r="BE623"/>
  <c r="BE631"/>
  <c r="BE636"/>
  <c r="BE641"/>
  <c r="BK211"/>
  <c r="J211"/>
  <c r="J99"/>
  <c i="3" r="F92"/>
  <c r="BE134"/>
  <c r="BE140"/>
  <c r="BE204"/>
  <c r="BE229"/>
  <c r="BE274"/>
  <c r="BE278"/>
  <c r="BE290"/>
  <c r="BE334"/>
  <c r="BE336"/>
  <c r="BE369"/>
  <c r="BE374"/>
  <c r="BE467"/>
  <c r="BE477"/>
  <c r="BE484"/>
  <c r="BE489"/>
  <c r="BE492"/>
  <c r="BE527"/>
  <c r="BE539"/>
  <c r="BE547"/>
  <c r="BE557"/>
  <c r="BE579"/>
  <c r="BE602"/>
  <c r="BE622"/>
  <c r="BE626"/>
  <c r="BE636"/>
  <c r="BE653"/>
  <c r="BE673"/>
  <c r="BE675"/>
  <c r="BE689"/>
  <c r="BE695"/>
  <c r="BE707"/>
  <c r="BE721"/>
  <c r="BE732"/>
  <c r="BE735"/>
  <c r="BE741"/>
  <c r="BE756"/>
  <c r="BE768"/>
  <c r="BE772"/>
  <c r="BE776"/>
  <c r="BE795"/>
  <c r="BE805"/>
  <c r="BE826"/>
  <c r="BE847"/>
  <c r="BE858"/>
  <c r="BE915"/>
  <c r="BE929"/>
  <c r="BE932"/>
  <c r="BE935"/>
  <c r="BE947"/>
  <c r="BE953"/>
  <c r="BE965"/>
  <c r="BE971"/>
  <c r="BE976"/>
  <c r="BE982"/>
  <c r="BE988"/>
  <c i="4" r="E85"/>
  <c r="J89"/>
  <c r="BE155"/>
  <c r="BE157"/>
  <c r="BE161"/>
  <c r="BE164"/>
  <c r="BE171"/>
  <c r="BE222"/>
  <c r="BE228"/>
  <c r="BE231"/>
  <c r="BE243"/>
  <c r="BE250"/>
  <c r="BE256"/>
  <c r="BK127"/>
  <c r="J127"/>
  <c r="J98"/>
  <c i="5" r="J89"/>
  <c r="BE121"/>
  <c r="BE134"/>
  <c r="BE147"/>
  <c r="BE155"/>
  <c r="BE157"/>
  <c r="BE160"/>
  <c i="2" r="BE133"/>
  <c r="BE152"/>
  <c r="BE156"/>
  <c r="BE166"/>
  <c r="BE170"/>
  <c r="BE178"/>
  <c r="BE187"/>
  <c r="BE192"/>
  <c r="BE287"/>
  <c r="BE294"/>
  <c r="BE303"/>
  <c r="BE306"/>
  <c r="BE316"/>
  <c r="BE376"/>
  <c r="BE392"/>
  <c r="BE407"/>
  <c r="BE410"/>
  <c r="BE432"/>
  <c r="BE461"/>
  <c r="BE474"/>
  <c r="BE484"/>
  <c r="BE488"/>
  <c r="BE528"/>
  <c r="BE546"/>
  <c r="BE549"/>
  <c r="BE552"/>
  <c i="3" r="BE838"/>
  <c r="BE868"/>
  <c r="BE878"/>
  <c r="BE888"/>
  <c r="BE903"/>
  <c r="BE907"/>
  <c r="BE938"/>
  <c r="BE941"/>
  <c r="BE944"/>
  <c r="BE959"/>
  <c r="BE1008"/>
  <c r="BE1020"/>
  <c r="BE1024"/>
  <c r="BE1028"/>
  <c r="BE1038"/>
  <c i="4" r="BE168"/>
  <c r="BE185"/>
  <c r="BE196"/>
  <c r="BE214"/>
  <c r="BE259"/>
  <c r="BE265"/>
  <c r="BE267"/>
  <c i="5" r="F114"/>
  <c r="BE126"/>
  <c r="BE129"/>
  <c r="BE150"/>
  <c i="2" r="BE130"/>
  <c r="BE136"/>
  <c r="BE139"/>
  <c r="BE143"/>
  <c r="BE174"/>
  <c r="BE182"/>
  <c r="BE202"/>
  <c r="BE231"/>
  <c r="BE273"/>
  <c r="BE284"/>
  <c r="BE311"/>
  <c r="BE330"/>
  <c r="BE355"/>
  <c r="BE373"/>
  <c r="BE379"/>
  <c r="BE385"/>
  <c r="BE389"/>
  <c r="BE395"/>
  <c r="BE398"/>
  <c r="BE414"/>
  <c r="BE417"/>
  <c r="BE423"/>
  <c r="BE448"/>
  <c r="BE451"/>
  <c r="BE453"/>
  <c r="BE479"/>
  <c r="BE498"/>
  <c r="BE503"/>
  <c r="BE531"/>
  <c r="BE534"/>
  <c r="BE537"/>
  <c r="BE543"/>
  <c r="BE558"/>
  <c r="BE572"/>
  <c r="BE575"/>
  <c r="BE581"/>
  <c r="BE587"/>
  <c r="BE593"/>
  <c r="BE596"/>
  <c r="BE599"/>
  <c r="BE615"/>
  <c r="BE627"/>
  <c r="BK630"/>
  <c r="J630"/>
  <c r="J106"/>
  <c i="3" r="BE131"/>
  <c r="BE137"/>
  <c r="BE143"/>
  <c r="BE147"/>
  <c r="BE174"/>
  <c r="BE187"/>
  <c r="BE191"/>
  <c r="BE201"/>
  <c r="BE211"/>
  <c r="BE266"/>
  <c r="BE270"/>
  <c r="BE282"/>
  <c r="BE301"/>
  <c r="BE307"/>
  <c r="BE316"/>
  <c r="BE357"/>
  <c r="BE364"/>
  <c r="BE381"/>
  <c r="BE392"/>
  <c r="BE395"/>
  <c r="BE414"/>
  <c r="BE423"/>
  <c r="BE454"/>
  <c r="BE499"/>
  <c r="BE505"/>
  <c r="BE523"/>
  <c r="BE567"/>
  <c r="BE589"/>
  <c r="BE594"/>
  <c r="BE607"/>
  <c r="BE633"/>
  <c r="BE639"/>
  <c r="BE642"/>
  <c r="BE649"/>
  <c r="BE656"/>
  <c r="BE660"/>
  <c r="BE668"/>
  <c r="BE678"/>
  <c r="BE681"/>
  <c r="BE686"/>
  <c r="BE698"/>
  <c r="BE701"/>
  <c r="BE716"/>
  <c r="BE782"/>
  <c r="BE786"/>
  <c r="BE810"/>
  <c r="BE844"/>
  <c r="BE853"/>
  <c r="BE881"/>
  <c r="BE885"/>
  <c r="BE891"/>
  <c r="BE921"/>
  <c r="BE925"/>
  <c r="BE950"/>
  <c r="BE979"/>
  <c r="BE985"/>
  <c i="4" r="BE128"/>
  <c r="BE138"/>
  <c r="BE145"/>
  <c r="BE150"/>
  <c r="BE177"/>
  <c r="BE180"/>
  <c r="BE189"/>
  <c r="BE205"/>
  <c r="BE210"/>
  <c r="BE235"/>
  <c r="BE246"/>
  <c i="5" r="BE131"/>
  <c r="BE139"/>
  <c r="BE153"/>
  <c i="3" r="F34"/>
  <c i="1" r="BA96"/>
  <c i="3" r="F35"/>
  <c i="1" r="BB96"/>
  <c i="4" r="F36"/>
  <c i="1" r="BC97"/>
  <c i="2" r="J34"/>
  <c i="1" r="AW95"/>
  <c i="4" r="F35"/>
  <c i="1" r="BB97"/>
  <c i="5" r="J34"/>
  <c i="1" r="AW98"/>
  <c i="5" r="F36"/>
  <c i="1" r="BC98"/>
  <c i="2" r="F37"/>
  <c i="1" r="BD95"/>
  <c i="3" r="F37"/>
  <c i="1" r="BD96"/>
  <c i="3" r="J34"/>
  <c i="1" r="AW96"/>
  <c i="4" r="F34"/>
  <c i="1" r="BA97"/>
  <c i="5" r="F34"/>
  <c i="1" r="BA98"/>
  <c i="5" r="F35"/>
  <c i="1" r="BB98"/>
  <c i="2" r="F34"/>
  <c i="1" r="BA95"/>
  <c i="4" r="J34"/>
  <c i="1" r="AW97"/>
  <c i="5" r="F37"/>
  <c i="1" r="BD98"/>
  <c i="2" r="F36"/>
  <c i="1" r="BC95"/>
  <c i="4" r="F37"/>
  <c i="1" r="BD97"/>
  <c i="2" r="F35"/>
  <c i="1" r="BB95"/>
  <c i="3" r="F36"/>
  <c i="1" r="BC96"/>
  <c i="3" l="1" r="T1049"/>
  <c r="P129"/>
  <c r="P128"/>
  <c i="1" r="AU96"/>
  <c i="3" r="P1049"/>
  <c i="4" r="R166"/>
  <c r="R125"/>
  <c i="3" r="R1049"/>
  <c i="4" r="P166"/>
  <c r="P125"/>
  <c i="1" r="AU97"/>
  <c i="3" r="R129"/>
  <c r="R128"/>
  <c r="T129"/>
  <c r="T128"/>
  <c i="2" r="T128"/>
  <c r="T127"/>
  <c r="P128"/>
  <c r="P127"/>
  <c i="1" r="AU95"/>
  <c i="2" r="R128"/>
  <c r="R127"/>
  <c i="3" r="BK1049"/>
  <c r="J1049"/>
  <c r="J106"/>
  <c i="4" r="BK126"/>
  <c r="BK125"/>
  <c r="J125"/>
  <c r="J96"/>
  <c r="BK166"/>
  <c r="J166"/>
  <c r="J103"/>
  <c i="5" r="BK117"/>
  <c r="J117"/>
  <c r="J96"/>
  <c i="2" r="BK629"/>
  <c r="J629"/>
  <c r="J105"/>
  <c i="3" r="BK129"/>
  <c r="J129"/>
  <c r="J97"/>
  <c i="2" r="BK128"/>
  <c r="J128"/>
  <c r="J97"/>
  <c i="1" r="BB94"/>
  <c r="W31"/>
  <c i="3" r="J33"/>
  <c i="1" r="AV96"/>
  <c r="AT96"/>
  <c i="5" r="F33"/>
  <c i="1" r="AZ98"/>
  <c i="4" r="F33"/>
  <c i="1" r="AZ97"/>
  <c r="BC94"/>
  <c r="AY94"/>
  <c i="2" r="J33"/>
  <c i="1" r="AV95"/>
  <c r="AT95"/>
  <c i="5" r="J33"/>
  <c i="1" r="AV98"/>
  <c r="AT98"/>
  <c r="BA94"/>
  <c r="AW94"/>
  <c r="AK30"/>
  <c r="BD94"/>
  <c r="W33"/>
  <c i="3" r="F33"/>
  <c i="1" r="AZ96"/>
  <c i="2" r="F33"/>
  <c i="1" r="AZ95"/>
  <c i="4" r="J33"/>
  <c i="1" r="AV97"/>
  <c r="AT97"/>
  <c i="2" l="1" r="BK127"/>
  <c r="J127"/>
  <c r="J96"/>
  <c i="3" r="BK128"/>
  <c r="J128"/>
  <c r="J96"/>
  <c i="4" r="J126"/>
  <c r="J97"/>
  <c i="1" r="AU94"/>
  <c r="AX94"/>
  <c r="W30"/>
  <c i="4" r="J30"/>
  <c i="1" r="AG97"/>
  <c r="AN97"/>
  <c r="AZ94"/>
  <c r="W29"/>
  <c r="W32"/>
  <c i="5" r="J30"/>
  <c i="1" r="AG98"/>
  <c r="AN98"/>
  <c i="4" l="1" r="J39"/>
  <c i="5" r="J39"/>
  <c i="2" r="J30"/>
  <c i="1" r="AG95"/>
  <c r="AN95"/>
  <c i="3" r="J30"/>
  <c i="1" r="AG96"/>
  <c r="AN96"/>
  <c r="AV94"/>
  <c r="AK29"/>
  <c i="2" l="1" r="J39"/>
  <c i="3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<sst xmlns="http://schemas.openxmlformats.org/spreadsheetml/2006/main">
  <si>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</si>
  <si>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</si>
  <si>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</si>
  <si>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</si>
  <si>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</si>
  <si>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{910ab786-8d00-48b2-8e61-3ce8d54a0f10}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</si>
  <si>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</si>
  <si>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</si>
  <si>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</si>
  <si>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</si>
  <si>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</si>
  <si>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</si>
  <si>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</si>
  <si>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</si>
  <si>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832-22z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</si>
  <si>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</si>
  <si>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</si>
  <si>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Rekonstrukce místní komunikace Soukenická  a Václavská sil. III/193 52, Staňkov</t>
  </si>
  <si>
    <t>KSO:</t>
  </si>
  <si>
    <t>CC-CZ:</t>
  </si>
  <si>
    <t>Místo:</t>
  </si>
  <si>
    <t xml:space="preserve">město  Staňkov Václavská a Soukenická  </t>
  </si>
  <si>
    <t>Datum:</t>
  </si>
  <si>
    <t>30. 1. 2023</t>
  </si>
  <si>
    <t>Zadavatel:</t>
  </si>
  <si>
    <t>IČ:</t>
  </si>
  <si>
    <t>Město Staňkov</t>
  </si>
  <si>
    <t>DIČ:</t>
  </si>
  <si>
    <t>Uchazeč:</t>
  </si>
  <si>
    <t>Vyplň údaj</t>
  </si>
  <si>
    <t>Projektant:</t>
  </si>
  <si>
    <t>J.Miška</t>
  </si>
  <si>
    <t>True</t>
  </si>
  <si>
    <t>Zpracovatel:</t>
  </si>
  <si>
    <t>Richtrová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</si>
  <si>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</si>
  <si>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</si>
  <si>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</si>
  <si>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</si>
  <si>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</si>
  <si>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</si>
  <si>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</si>
  <si>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</si>
  <si>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</si>
  <si>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</si>
  <si>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</si>
  <si>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</si>
  <si>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</si>
  <si>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</si>
  <si>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</si>
  <si>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</si>
  <si>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</si>
  <si>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</si>
  <si>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</si>
  <si>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</si>
  <si>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</si>
  <si>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</si>
  <si>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</si>
  <si>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</si>
  <si>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</si>
  <si>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</si>
  <si>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</si>
  <si>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</si>
  <si>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</si>
  <si>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</si>
  <si>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</si>
  <si>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</si>
  <si>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</si>
  <si>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</si>
  <si>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</si>
  <si>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</si>
  <si>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</si>
  <si>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</si>
  <si>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</si>
  <si>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</si>
  <si>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</si>
  <si>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</si>
  <si>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</si>
  <si>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</si>
  <si>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</si>
  <si>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</si>
  <si>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</si>
  <si>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</si>
  <si>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 xml:space="preserve">SO 101  Komunkace sil. III/192 52   SÚS</t>
  </si>
  <si>
    <t>ING</t>
  </si>
  <si>
    <t>{377586c9-8c0e-4da5-bcc0-b3255f414e5a}</t>
  </si>
  <si>
    <t>2</t>
  </si>
  <si>
    <t xml:space="preserve">SO 102a  CHodníky a zpevněné plochy REALIZACE V RÁMCI STAVBY město</t>
  </si>
  <si>
    <t>{0bae103e-f8ca-48ff-b242-fa1a1a8f5c12}</t>
  </si>
  <si>
    <t>3</t>
  </si>
  <si>
    <t>SO 401 CHránička slaboproudu CameINET u. Soukenická,Václavská</t>
  </si>
  <si>
    <t>{05681e02-653c-41fa-b878-bcb9d28b8a9b}</t>
  </si>
  <si>
    <t>VON</t>
  </si>
  <si>
    <t>vedlejší a ostatní náklady</t>
  </si>
  <si>
    <t>{4446d89b-5722-4044-8324-b2f03ea53583}</t>
  </si>
  <si>
    <t>KRYCÍ LIST SOUPISU PRACÍ</t>
  </si>
  <si>
    <t>Objekt:</t>
  </si>
  <si>
    <t xml:space="preserve">1 - SO 101  Komunkace sil. III/192 52   SÚS</t>
  </si>
  <si>
    <t>Plzeňský kraj, SÚS PK</t>
  </si>
  <si>
    <t xml:space="preserve">Náklady SO 101  budou financovány Plzeňským krajem (SÚS PK)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</si>
  <si>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</si>
  <si>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</si>
  <si>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</si>
  <si>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</si>
  <si>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</si>
  <si>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</si>
  <si>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</si>
  <si>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</si>
  <si>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</si>
  <si>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</si>
  <si>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</si>
  <si>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práce+přesun hmot</t>
  </si>
  <si>
    <t xml:space="preserve">    998 - Přesun hmot</t>
  </si>
  <si>
    <t>M - Práce a dodávky M</t>
  </si>
  <si>
    <t xml:space="preserve">    23-M - Montáže potrubí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</si>
  <si>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</si>
  <si>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</si>
  <si>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</si>
  <si>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</si>
  <si>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</si>
  <si>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</si>
  <si>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</si>
  <si>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</si>
  <si>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</si>
  <si>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</si>
  <si>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</si>
  <si>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</si>
  <si>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</si>
  <si>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</si>
  <si>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</si>
  <si>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</si>
  <si>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</si>
  <si>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</si>
  <si>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</si>
  <si>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11310716R</t>
  </si>
  <si>
    <t>Odstranění podkladu - penetrační makadam tl přes 100 do 200 mm strojně pl přes 50 do 200 m2</t>
  </si>
  <si>
    <t>m2</t>
  </si>
  <si>
    <t>4</t>
  </si>
  <si>
    <t>503726071</t>
  </si>
  <si>
    <t>PP</t>
  </si>
  <si>
    <t>Odstranění podkladů nebo krytů strojně plochy jednotlivě přes 50 m2 do 200 m2 s přemístěním hmot na skládku na vzdálenost do 20 m nebo s naložením na dopravní prostředek -penetrační makadam o tl. vrstvy přes 100 do 200 mm</t>
  </si>
  <si>
    <t>VV</t>
  </si>
  <si>
    <t>125 " tl. 120mm-PM"</t>
  </si>
  <si>
    <t>11310722R</t>
  </si>
  <si>
    <t>Odstranění podkladu penetrační makadam tl do 100 mm strojně pl přes 200 m2</t>
  </si>
  <si>
    <t>-1152119695</t>
  </si>
  <si>
    <t xml:space="preserve">Odstranění podkladů nebo krytů strojně plochy jednotlivě přes 200 m2 s přemístěním hmot na skládku na vzdálenost do 20 m nebo s naložením na dopravní prostředek -penetrační makadam  o tl. vrstvy do 100 mm</t>
  </si>
  <si>
    <t>715" tl. 60mm-PM"</t>
  </si>
  <si>
    <t>113107222R</t>
  </si>
  <si>
    <t>Odstranění podkladu - penetrační makadamtl přes 100 do 200 mm strojně pl přes 200 m2</t>
  </si>
  <si>
    <t>1282877701</t>
  </si>
  <si>
    <t xml:space="preserve">Odstranění podkladů nebo krytů strojně plochy jednotlivě přes 200 m2 s přemístěním hmot na skládku na vzdálenost do 20 m nebo s naložením na dopravní prostředek -penetrační makadam  o tl. vrstvy přes 100 do 200 mm</t>
  </si>
  <si>
    <t>815" tl. 80mm-PM"</t>
  </si>
  <si>
    <t>113107241</t>
  </si>
  <si>
    <t>Odstranění podkladu živičného tl 50 mm strojně pl přes 200 m2</t>
  </si>
  <si>
    <t>CS ÚRS 2025 02</t>
  </si>
  <si>
    <t>1135317617</t>
  </si>
  <si>
    <t>Odstranění podkladů nebo krytů strojně plochy jednotlivě přes 200 m2 s přemístěním hmot na skládku na vzdálenost do 20 m nebo s naložením na dopravní prostředek živičných, o tl. vrstvy do 50 mm</t>
  </si>
  <si>
    <t>62+611+615 " dle proj."</t>
  </si>
  <si>
    <t>Součet</t>
  </si>
  <si>
    <t>5</t>
  </si>
  <si>
    <t>113154553</t>
  </si>
  <si>
    <t>Frézování živičného krytu tl 50 mm pl přes 2000 do 10000 m2</t>
  </si>
  <si>
    <t>1263638996</t>
  </si>
  <si>
    <t>Frézování živičného podkladu nebo krytu s naložením hmot na dopravní prostředek plochy přes 2 000 do 10 000 m2 tloušťky vrstvy 50 mm</t>
  </si>
  <si>
    <t>P</t>
  </si>
  <si>
    <t>Poznámka k položce:_x000d_
plochy přes 1 000 do 10 000 m2 s překážkami v trase pruhu šířky do 1 m, tloušťky vrstvy 50 mm, vyfrézovaný materiál bude odvezen na deponii SÚS PK, Valdorf</t>
  </si>
  <si>
    <t>3171 " dle proj,"</t>
  </si>
  <si>
    <t>6</t>
  </si>
  <si>
    <t>122452206</t>
  </si>
  <si>
    <t>Odkopávky a prokopávky nezapažené pro silnice a dálnice v hornině třídy těžitelnosti II objem do 5000 m3 strojně</t>
  </si>
  <si>
    <t>m3</t>
  </si>
  <si>
    <t>-2021073565</t>
  </si>
  <si>
    <t>Odkopávky a prokopávky nezapažené pro silnice a dálnice strojně v hornině třídy těžitelnosti II přes 1 000 do 5 000 m3</t>
  </si>
  <si>
    <t>1027.48 "výkop pro sanace"</t>
  </si>
  <si>
    <t xml:space="preserve">2905.4*0.4 " podkl.vrstvy  "</t>
  </si>
  <si>
    <t>7</t>
  </si>
  <si>
    <t>12900110R</t>
  </si>
  <si>
    <t>Příplatek za ztížení odkopávky nebo prokopávky v blízkosti inženýrských sítí</t>
  </si>
  <si>
    <t>-2033957451</t>
  </si>
  <si>
    <t xml:space="preserve">Příplatek k cenám vykopávek za ztížení vykopávky v blízkosti podzemního vedení nebo výbušnin v horninách jakékoliv třídy </t>
  </si>
  <si>
    <t>Poznámka k položce:_x000d_
vč.zajiš.sítí</t>
  </si>
  <si>
    <t>475*0.2</t>
  </si>
  <si>
    <t>8</t>
  </si>
  <si>
    <t>131351100</t>
  </si>
  <si>
    <t>Hloubení jam nezapažených v hornině třídy těžitelnosti II skupiny 4 objem do 20 m3 strojně</t>
  </si>
  <si>
    <t>1864416406</t>
  </si>
  <si>
    <t>Hloubení nezapažených jam a zářezů strojně s urovnáním dna do předepsaného profilu a spádu v hornině třídy těžitelnosti II skupiny 4 do 20 m3</t>
  </si>
  <si>
    <t xml:space="preserve">2.2*2.2*0.8*2 " stáv,šachty" </t>
  </si>
  <si>
    <t>7.75</t>
  </si>
  <si>
    <t>9</t>
  </si>
  <si>
    <t>131352502</t>
  </si>
  <si>
    <t>Hloubení jamek do 0,5 m3 v hornině třídy těžitelnosti II skupiny 4 a 5 strojně</t>
  </si>
  <si>
    <t>-2145597594</t>
  </si>
  <si>
    <t>Hloubení jamek strojně objemu do 0,5 m3 s odhozením výkopku do 3 m nebo naložením na dopravní prostředek v hornině třídy těžitelnosti II, skupiny 4 a 5</t>
  </si>
  <si>
    <t>0.3*0.3*0.8*5 " doplravni značky"</t>
  </si>
  <si>
    <t>0.4</t>
  </si>
  <si>
    <t>10</t>
  </si>
  <si>
    <t>132351254</t>
  </si>
  <si>
    <t>Hloubení rýh nezapažených š do 2000 mm v hornině třídy těžitelnosti II skupiny 4 objem do 500 m3 strojně</t>
  </si>
  <si>
    <t>264385525</t>
  </si>
  <si>
    <t>Hloubení nezapažených rýh šířky přes 800 do 2 000 mm strojně s urovnáním dna do předepsaného profilu a spádu v hornině třídy těžitelnosti II skupiny 4 přes 100 do 500 m3</t>
  </si>
  <si>
    <t>1.0*1.15*(70+18*0.5)+1.0*1.0*0.8*18 " UV"</t>
  </si>
  <si>
    <t>11</t>
  </si>
  <si>
    <t>1627511R1</t>
  </si>
  <si>
    <t>Vodorovné přemístění výkopku/sypaniny z horniny bez kontaminace vč. poplatku za skládku</t>
  </si>
  <si>
    <t>465725494</t>
  </si>
  <si>
    <t>Vodorovné přemístění výkopku/sypaniny z horniny po suchu na obvyklém dopravním prostředku, bez naložení, avšak se složením, uložením na skládku s hrubým urovnáním a případným poplatkem za skládku, vše dle možností zhotovitele. Zemina neobsahující nebezpečné látky se zatříděním dle katalogu odpadu kód 17 05 04.</t>
  </si>
  <si>
    <t>Poznámka k položce:_x000d_
Poznámka k položce: vč. odvozu, složení, rozhrnutí a poplatku za skládkovné zeminy</t>
  </si>
  <si>
    <t>(7.75+0.4+105.25+1027,48)*0,7 "výkop"</t>
  </si>
  <si>
    <t>12</t>
  </si>
  <si>
    <t>1627511R2</t>
  </si>
  <si>
    <t>Vodorovné přemístění výkopku/sypaniny z horniny s kontaminací</t>
  </si>
  <si>
    <t>784183013</t>
  </si>
  <si>
    <t>Vodorovné přemístění výkopku/sypaniny z horniny po suchu na obvyklém dopravním prostředku, bez naložení, avšak se složením, uložením na skládku s hrubým urovnáním, vše dle možností zhotovitele. Zemina obsahující nebezpečné látky se zatříděním dle katalogu odpadu kód 17 05 03.</t>
  </si>
  <si>
    <t>Poznámka k položce:_x000d_
Poznámka k položce: vč. odvozu, složení, rozhrnutí</t>
  </si>
  <si>
    <t>(7.75+0.4+105.25+1027,48)*0,3 "výkop"</t>
  </si>
  <si>
    <t>13</t>
  </si>
  <si>
    <t>1712012R</t>
  </si>
  <si>
    <t>Poplatek za uložení na skládce (skládkovné) zeminy a kamení kód odpadu 17 05 03</t>
  </si>
  <si>
    <t>t</t>
  </si>
  <si>
    <t>1534343162</t>
  </si>
  <si>
    <t>Poplatek za uložení zeminy a kamení na skládce (skládkovné) zatříděné do Katalogu odpadů pod kódem 17 05 03 - kontaminovaná zemina</t>
  </si>
  <si>
    <t>Poznámka k položce:_x000d_
Poznámka k položce: Bude fakturováno na základě předaných a potvrzených listů z místa uložení TDS nebo objednateli.</t>
  </si>
  <si>
    <t>(7.75+0.4+105.25+1027,48)*0,3*1,8 "výkop"</t>
  </si>
  <si>
    <t>14</t>
  </si>
  <si>
    <t>174151101</t>
  </si>
  <si>
    <t>Zásyp jam, šachet rýh nebo kolem objektů sypaninou se zhutněním</t>
  </si>
  <si>
    <t>254901637</t>
  </si>
  <si>
    <t>Zásyp sypaninou z jakékoliv horniny strojně s uložením výkopku ve vrstvách se zhutněním jam, šachet, rýh nebo kolem objektů v těchto vykopávkách</t>
  </si>
  <si>
    <t>7.75-1.1*1.1*0.8*2 " stáv.šachty"</t>
  </si>
  <si>
    <t>5,8</t>
  </si>
  <si>
    <t>M</t>
  </si>
  <si>
    <t>58337344</t>
  </si>
  <si>
    <t>štěrkopísek frakce 0/32</t>
  </si>
  <si>
    <t>-22140440</t>
  </si>
  <si>
    <t>5.8*1.89*1.01</t>
  </si>
  <si>
    <t>11.1</t>
  </si>
  <si>
    <t>16</t>
  </si>
  <si>
    <t>175151101</t>
  </si>
  <si>
    <t>Obsypání potrubí strojně sypaninou bez prohození, uloženou do 3 m</t>
  </si>
  <si>
    <t>-2101219000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</si>
  <si>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</si>
  <si>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1.0*0.7*(70+18*0.5) " přípojky"</t>
  </si>
  <si>
    <t>0.25*18 " UV"</t>
  </si>
  <si>
    <t>17</t>
  </si>
  <si>
    <t>58337302</t>
  </si>
  <si>
    <t>štěrkopísek frakce 0/16</t>
  </si>
  <si>
    <t>131528797</t>
  </si>
  <si>
    <t>55.3*1.89*1.01</t>
  </si>
  <si>
    <t>105.6</t>
  </si>
  <si>
    <t>18</t>
  </si>
  <si>
    <t>5834133R</t>
  </si>
  <si>
    <t>Dod.lomové výsivky</t>
  </si>
  <si>
    <t>1005627394</t>
  </si>
  <si>
    <t>0.25*18*1.89*1.01</t>
  </si>
  <si>
    <t>19</t>
  </si>
  <si>
    <t>181152302</t>
  </si>
  <si>
    <t>Úprava pláně pro silnice a dálnice v zářezech se zhutněním</t>
  </si>
  <si>
    <t>-880271554</t>
  </si>
  <si>
    <t>Úprava pláně na stavbách silnic a dálnic strojně v zářezech mimo skalních se zhutněním</t>
  </si>
  <si>
    <t>2553*1.15</t>
  </si>
  <si>
    <t>2936</t>
  </si>
  <si>
    <t>Zakládání</t>
  </si>
  <si>
    <t>20</t>
  </si>
  <si>
    <t>21275110R</t>
  </si>
  <si>
    <t xml:space="preserve">Trativod z drenážních trubek plastových -  netuhá trubka  SN8 DN 150 s perforací  220° včetně lože + obsyp otevřený výkop </t>
  </si>
  <si>
    <t>m</t>
  </si>
  <si>
    <t>-750673623</t>
  </si>
  <si>
    <t xml:space="preserve">Trativod z drenážních trubek plastových -  netuhá trubka  SN8 DN 150 s perforací  220°  se zřízením štěrkového lože pod trubky a s jejich obsypem v otevřeném výkopu </t>
  </si>
  <si>
    <t>721 "dle proj."</t>
  </si>
  <si>
    <t>Vodorovné konstrukce</t>
  </si>
  <si>
    <t>45131351R</t>
  </si>
  <si>
    <t xml:space="preserve">Dno rýhy -trativod zpevněné betonem C12/15  tl do 100 mm</t>
  </si>
  <si>
    <t>265029303</t>
  </si>
  <si>
    <t xml:space="preserve">Dno rýhy -trativod zpevněné betonem C12/15   tl do 100 mm se zvýšenými nároky na prostředí </t>
  </si>
  <si>
    <t>0.4*721</t>
  </si>
  <si>
    <t>22</t>
  </si>
  <si>
    <t>451541111</t>
  </si>
  <si>
    <t>Lože pod potrubí otevřený výkop ze štěrkodrtě</t>
  </si>
  <si>
    <t>-1310176057</t>
  </si>
  <si>
    <t>Lože pod potrubí, stoky a drobné objekty v otevřeném výkopu ze štěrkodrtě 0-63 mm</t>
  </si>
  <si>
    <t xml:space="preserve">3.14*0.4*0.4*0.1*1.05*18 "UV" </t>
  </si>
  <si>
    <t>Mezisoučet</t>
  </si>
  <si>
    <t>3.14*0.3*0.3*0.1*8</t>
  </si>
  <si>
    <t>Mezisoučet rev.šacht. u chrán.</t>
  </si>
  <si>
    <t>3.14*0.35*0.35*0.1</t>
  </si>
  <si>
    <t>Mezisoučet rev.šachta na trativodu</t>
  </si>
  <si>
    <t>1.21</t>
  </si>
  <si>
    <t>23</t>
  </si>
  <si>
    <t>451572111</t>
  </si>
  <si>
    <t>Lože pod potrubí otevřený výkop z kameniva drobného těženého</t>
  </si>
  <si>
    <t>950585200</t>
  </si>
  <si>
    <t>Lože pod potrubí, stoky a drobné objekty v otevřeném výkopu z kameniva drobného těženého 0 až 4 mm</t>
  </si>
  <si>
    <t>1.0*0.1*70 " přípojky"</t>
  </si>
  <si>
    <t>24</t>
  </si>
  <si>
    <t>452112111</t>
  </si>
  <si>
    <t>Osazení betonových prstenců nebo rámů na sucho výšky do 100 mm pod poklopy a mříže</t>
  </si>
  <si>
    <t>kus</t>
  </si>
  <si>
    <t>-572696506</t>
  </si>
  <si>
    <t>Osazení betonových dílců prstenců nebo rámů pod poklopy a mříže na sucho, výšky do 100 mm</t>
  </si>
  <si>
    <t>25</t>
  </si>
  <si>
    <t>59223864</t>
  </si>
  <si>
    <t>prstenec pro uliční vpusť vyrovnávací betonový 390x60x130mm</t>
  </si>
  <si>
    <t>-862386937</t>
  </si>
  <si>
    <t>18.18</t>
  </si>
  <si>
    <t>26</t>
  </si>
  <si>
    <t>452311131</t>
  </si>
  <si>
    <t>Podkladní desky z betonu prostého bez zvýšených nároků na prostředí tř. C 12/15 otevřený výkop</t>
  </si>
  <si>
    <t>1050374238</t>
  </si>
  <si>
    <t>Podkladní a zajišťovací konstrukce z betonu prostého v otevřeném výkopu bez zvýšených nároků na prostředí desky pod potrubí, stoky a drobné objekty z betonu tř. C 12/15</t>
  </si>
  <si>
    <t>3.14*0.4*0.4*0.1*1.05*18</t>
  </si>
  <si>
    <t xml:space="preserve">Mezisoučet  UV </t>
  </si>
  <si>
    <t>27</t>
  </si>
  <si>
    <t>452351111</t>
  </si>
  <si>
    <t>Bednění podkladních desek nebo sedlového lože pod potrubí, stoky a drobné objekty otevřený výkop zřízení</t>
  </si>
  <si>
    <t>638148054</t>
  </si>
  <si>
    <t>Bednění podkladních a zajišťovacích konstrukcí v otevřeném výkopu desek nebo sedlových loží pod potrubí, stoky a drobné objekty zřízení</t>
  </si>
  <si>
    <t>3.14*0.8*0.1*18</t>
  </si>
  <si>
    <t>4.52</t>
  </si>
  <si>
    <t>28</t>
  </si>
  <si>
    <t>452351112</t>
  </si>
  <si>
    <t>Bednění podkladních desek nebo sedlového lože pod potrubí, stoky a drobné objekty otevřený výkop odstranění</t>
  </si>
  <si>
    <t>1049821009</t>
  </si>
  <si>
    <t>Bednění podkladních a zajišťovacích konstrukcí v otevřeném výkopu desek nebo sedlových loží pod potrubí, stoky a drobné objekty odstranění</t>
  </si>
  <si>
    <t>Komunikace</t>
  </si>
  <si>
    <t>29</t>
  </si>
  <si>
    <t>56466111R</t>
  </si>
  <si>
    <t>Podklad z kameniva hrubého drceného vel. 00-125 mm plochy přes 100 m2 tl 200 mm</t>
  </si>
  <si>
    <t>479544343</t>
  </si>
  <si>
    <t>Podklad z kameniva hrubého drceného vel. 00-125 mm, s rozprostřením a zhutněním plochy přes 100 m2, po zhutnění tl. 200 mm</t>
  </si>
  <si>
    <t>Poznámka k položce:_x000d_
sanace</t>
  </si>
  <si>
    <t>(2553*1.15-475)*2 " pokld.sanace ve dvou vrstvách"</t>
  </si>
  <si>
    <t>30</t>
  </si>
  <si>
    <t>564861111</t>
  </si>
  <si>
    <t>Podklad ze štěrkodrtě ŠD plochy přes 100 m2 tl 200 mm</t>
  </si>
  <si>
    <t>1239002637</t>
  </si>
  <si>
    <t>Podklad ze štěrkodrti ŠD s rozprostřením a zhutněním plochy přes 100 m2, po zhutnění tl. 200 mm</t>
  </si>
  <si>
    <t>2553*1,15</t>
  </si>
  <si>
    <t>31</t>
  </si>
  <si>
    <t>565155121</t>
  </si>
  <si>
    <t>Asfaltový beton vrstva podkladní ACP 16 S tl 70 mm š přes 3 m z nemodifikovaného asfaltu</t>
  </si>
  <si>
    <t>-843603440</t>
  </si>
  <si>
    <t>Asfaltový beton vrstva podkladní ACP 16 z nemodifikovaného asfaltu s rozprostřením a zhutněním ACP 16 S v pruhu šířky přes 3 m, po zhutnění tl. 70 mm</t>
  </si>
  <si>
    <t>2533 " dle proj."</t>
  </si>
  <si>
    <t>32</t>
  </si>
  <si>
    <t>567122112</t>
  </si>
  <si>
    <t>Podklad ze směsi stmelené cementem SC C 8/10 (KSC I) tl 130 mm</t>
  </si>
  <si>
    <t>-1595894650</t>
  </si>
  <si>
    <t>Podklad ze směsi stmelené cementem SC bez dilatačních spár, s rozprostřením a zhutněním SC C 8/10 (KSC I), po zhutnění tl. 130 mm</t>
  </si>
  <si>
    <t>2553 " dle proj."</t>
  </si>
  <si>
    <t>33</t>
  </si>
  <si>
    <t>57311111R</t>
  </si>
  <si>
    <t>Postřik živičný infiltrační s posypem z asfaltu množství 0,50 kg/m2</t>
  </si>
  <si>
    <t>-1984065376</t>
  </si>
  <si>
    <t>Postřik infiltrační PI z asfaltu silničního s posypem kamenivem, v množství 0,50 kg/m2</t>
  </si>
  <si>
    <t>34</t>
  </si>
  <si>
    <t>573231107</t>
  </si>
  <si>
    <t>Postřik živičný spojovací ze silniční emulze v množství 0,40 kg/m2</t>
  </si>
  <si>
    <t>457886868</t>
  </si>
  <si>
    <t>Postřik spojovací PS bez posypu kamenivem ze silniční emulze, v množství 0,40 kg/m2</t>
  </si>
  <si>
    <t>2533+278 " dle proj."</t>
  </si>
  <si>
    <t>35</t>
  </si>
  <si>
    <t>577134121</t>
  </si>
  <si>
    <t>Asfaltový beton vrstva obrusná ACO 11+ tř. I tl 40 mm š přes 3 m z nemodifikovaného asfaltu</t>
  </si>
  <si>
    <t>-1743787377</t>
  </si>
  <si>
    <t>Asfaltový beton vrstva obrusná ACO 11 z nemodifikovaného asfaltu s rozprostřením a se zhutněním ACO 11+ v pruhu šířky přes 3 m, po zhutnění tl. 40 mm</t>
  </si>
  <si>
    <t>2533 " dle proj.-graf.progr."</t>
  </si>
  <si>
    <t>36</t>
  </si>
  <si>
    <t>577144121</t>
  </si>
  <si>
    <t>Asfaltový beton vrstva obrusná ACO 11+ tř. I tl 50 mm š přes 3 m z nemodifikovaného asfaltu</t>
  </si>
  <si>
    <t>1796339179</t>
  </si>
  <si>
    <t>Asfaltový beton vrstva obrusná ACO 11 z nemodifikovaného asfaltu s rozprostřením a se zhutněním ACO 11+ v pruhu šířky přes 3 m, po zhutnění tl. 50 mm</t>
  </si>
  <si>
    <t>278 " dle proj,"</t>
  </si>
  <si>
    <t>37</t>
  </si>
  <si>
    <t>584121112</t>
  </si>
  <si>
    <t>Osazení silničních dílců z ŽB do lože z kameniva těženého tl 40 mm plochy přes 200 m2</t>
  </si>
  <si>
    <t>83428056</t>
  </si>
  <si>
    <t>Osazení silničních dílců ze železového betonu s podkladem z kameniva těženého do tl. 40 mm jakéhokoliv druhu a velikosti, na plochu jednotlivě přes 200 m2</t>
  </si>
  <si>
    <t>475</t>
  </si>
  <si>
    <t>38</t>
  </si>
  <si>
    <t>59381009</t>
  </si>
  <si>
    <t>panel silniční 3,00x1,00x0,15m</t>
  </si>
  <si>
    <t>-1973762004</t>
  </si>
  <si>
    <t>35.35</t>
  </si>
  <si>
    <t>39</t>
  </si>
  <si>
    <t>58412111R</t>
  </si>
  <si>
    <t>Rozebrání panelů vč. přesunu na stavbě + odvoz po použití do 10km se složením</t>
  </si>
  <si>
    <t>soubor</t>
  </si>
  <si>
    <t>-1566003128</t>
  </si>
  <si>
    <t xml:space="preserve">1 " 475m2" </t>
  </si>
  <si>
    <t>Trubní vedení</t>
  </si>
  <si>
    <t>40</t>
  </si>
  <si>
    <t>87131522R</t>
  </si>
  <si>
    <t>Kanalizační potrubí z tvrdého PVC jednovrstvé tuhost třídy SN8 DN 150</t>
  </si>
  <si>
    <t>328959971</t>
  </si>
  <si>
    <t>Kanalizační potrubí z tvrdého PVC v otevřeném výkopu ve sklonu do 20 %, hladkého plnostěnného jednovrstvého, tuhost třídy SN 8 DN 150</t>
  </si>
  <si>
    <t>70*1.03+18*0.5*1.03</t>
  </si>
  <si>
    <t>81,4</t>
  </si>
  <si>
    <t>41</t>
  </si>
  <si>
    <t>877310310</t>
  </si>
  <si>
    <t>Montáž kolen na kanalizačním potrubí z PP nebo tvrdého PVC-U trub hladkých plnostěnných DN 150</t>
  </si>
  <si>
    <t>2032402763</t>
  </si>
  <si>
    <t>Montáž tvarovek na kanalizačním plastovém potrubí z PP nebo PVC-U hladkého plnostěnného kolen, víček nebo hrdlových uzávěrů DN 150</t>
  </si>
  <si>
    <t>36+18</t>
  </si>
  <si>
    <t>42</t>
  </si>
  <si>
    <t>28611359</t>
  </si>
  <si>
    <t>koleno kanalizační PVC KG 160x15°</t>
  </si>
  <si>
    <t>776682306</t>
  </si>
  <si>
    <t>18*1.03</t>
  </si>
  <si>
    <t>43</t>
  </si>
  <si>
    <t>28611363</t>
  </si>
  <si>
    <t>koleno kanalizační PVC KG 160x87°</t>
  </si>
  <si>
    <t>-232716305</t>
  </si>
  <si>
    <t>36*1.03</t>
  </si>
  <si>
    <t>44</t>
  </si>
  <si>
    <t>87731522R</t>
  </si>
  <si>
    <t>Montáž tvarovek z tvrdého PVC-systém KG nebo z polypropylenu-systém KG 2000 dvouosé DN 150</t>
  </si>
  <si>
    <t>-597510280</t>
  </si>
  <si>
    <t>Montáž tvarovek na kanalizačním potrubí z trub z plastu z tvrdého PVC nebo z polypropylenu v otevřeném výkopu dvouosých DN 150</t>
  </si>
  <si>
    <t>3.0+2</t>
  </si>
  <si>
    <t>45</t>
  </si>
  <si>
    <t>28611914</t>
  </si>
  <si>
    <t>odbočka kanalizační plastová s hrdlem KG 160/125/45°</t>
  </si>
  <si>
    <t>-228197666</t>
  </si>
  <si>
    <t>2.03</t>
  </si>
  <si>
    <t>46</t>
  </si>
  <si>
    <t>28611429</t>
  </si>
  <si>
    <t>odbočka kanalizační plastová s hrdlem KG 160/160/87°</t>
  </si>
  <si>
    <t>-663010280</t>
  </si>
  <si>
    <t>3*1.03</t>
  </si>
  <si>
    <t>3.1</t>
  </si>
  <si>
    <t>47</t>
  </si>
  <si>
    <t>877375221R</t>
  </si>
  <si>
    <t>Montáž tvarovek z tvrdého PVC-systém KG nebo z polypropylenu-systém KG 2000 dvouosé DN 300</t>
  </si>
  <si>
    <t>-536636259</t>
  </si>
  <si>
    <t>Montáž tvarovek na kanalizačním potrubí z trub z plastu z tvrdého PVC nebo z polypropylenu v otevřeném výkopu dvouosých DN 300</t>
  </si>
  <si>
    <t>48</t>
  </si>
  <si>
    <t>28611441</t>
  </si>
  <si>
    <t>odbočka kanalizační plastová s hrdlem KG 315/160/87°</t>
  </si>
  <si>
    <t>278491737</t>
  </si>
  <si>
    <t>1.03</t>
  </si>
  <si>
    <t>49</t>
  </si>
  <si>
    <t>87735512R</t>
  </si>
  <si>
    <t xml:space="preserve">Jádrové vrty do stáv. beton.potrubí s oblepením otvoru flexib.lepidlem vhodný do vlhkého prostředí  do DN 150 vč těsnění</t>
  </si>
  <si>
    <t>839517420</t>
  </si>
  <si>
    <t>14 " bet.potr."</t>
  </si>
  <si>
    <t>1 " stáv.-UV20"</t>
  </si>
  <si>
    <t>50</t>
  </si>
  <si>
    <t>890311811</t>
  </si>
  <si>
    <t>Bourání šachet ze ŽB ručně obestavěného prostoru do 1,5 m3</t>
  </si>
  <si>
    <t>1037321789</t>
  </si>
  <si>
    <t>Bourání šachet a jímek ručně velikosti obestavěného prostoru do 1,5 m3 ze železobetonu</t>
  </si>
  <si>
    <t>1.1*2</t>
  </si>
  <si>
    <t>51</t>
  </si>
  <si>
    <t>890411811</t>
  </si>
  <si>
    <t>Bourání šachet z prefabrikovaných skruží ručně obestavěného prostoru do 1,5 m3</t>
  </si>
  <si>
    <t>1795290513</t>
  </si>
  <si>
    <t>Bourání šachet a jímek ručně velikosti obestavěného prostoru do 1,5 m3 z prefabrikovaných skruží</t>
  </si>
  <si>
    <t>10*0,4 "uliční vpusti"</t>
  </si>
  <si>
    <t>52</t>
  </si>
  <si>
    <t>8923510R</t>
  </si>
  <si>
    <t>Těsnicí zkouška kanal.vodou potrubí DN 100 nebo 150 vč zabezp.konců</t>
  </si>
  <si>
    <t>-49698063</t>
  </si>
  <si>
    <t>79</t>
  </si>
  <si>
    <t>53</t>
  </si>
  <si>
    <t>89239212R</t>
  </si>
  <si>
    <t xml:space="preserve">Zatěsnící ucpávkovým vakem stávající  potrubí do DN 600  po dobu výstavby </t>
  </si>
  <si>
    <t>-1696968196</t>
  </si>
  <si>
    <t>54</t>
  </si>
  <si>
    <t>89247392R</t>
  </si>
  <si>
    <t xml:space="preserve">Proplach /vyčištění  potrubí -stoky  tlakovou vodou  vč.odvozu sedimentu na skládku dle zakona o odpadu</t>
  </si>
  <si>
    <t>hod</t>
  </si>
  <si>
    <t>562145181</t>
  </si>
  <si>
    <t xml:space="preserve">Proplach /vyčištění  potrubí  DN 800 tlakovou vodou  vč.odvozu sedimentu na skládku dle zakona o odpadu</t>
  </si>
  <si>
    <t xml:space="preserve">  5  " 2.0bm *2"</t>
  </si>
  <si>
    <t>55</t>
  </si>
  <si>
    <t>89430217R</t>
  </si>
  <si>
    <t xml:space="preserve">Stěny šachet tl do 250 mm ze ŽB  tř. C 30/37 XF4 vč.věnce  + výztuž šachet z betonářské oceli 10 505 (R) nebo BSt 500</t>
  </si>
  <si>
    <t>1055472606</t>
  </si>
  <si>
    <t>Poznámka k položce:_x000d_
výztuž dle proj.</t>
  </si>
  <si>
    <t xml:space="preserve">(1.1+0.6)*2*0.25*0.5*2 " komínec" </t>
  </si>
  <si>
    <t xml:space="preserve">(1.4+0.6)*2*0.25*0.25*2 " věnec " </t>
  </si>
  <si>
    <t>1.35*1.035</t>
  </si>
  <si>
    <t>1.4</t>
  </si>
  <si>
    <t>56</t>
  </si>
  <si>
    <t>894501111</t>
  </si>
  <si>
    <t>Bednění stěn šachet pravoúhlých nebo vícehranných oboustranné zřízení</t>
  </si>
  <si>
    <t>-901803962</t>
  </si>
  <si>
    <t>Bednění konstrukcí na trubním vedení stěn šachet pravoúhlých nebo čtyř a vícehranných oboustranné zřízení</t>
  </si>
  <si>
    <t>1.1*4*0.5*2+0.6*4*0.5*2 " steny"</t>
  </si>
  <si>
    <t>1.4*4*0.25*2+0.6*4*0.25*2 " venec"</t>
  </si>
  <si>
    <t>57</t>
  </si>
  <si>
    <t>894501112</t>
  </si>
  <si>
    <t>Bednění stěn šachet pravoúhlých nebo vícehranných oboustranné odstranění</t>
  </si>
  <si>
    <t>1845942599</t>
  </si>
  <si>
    <t>Bednění konstrukcí na trubním vedení stěn šachet pravoúhlých nebo čtyř a vícehranných oboustranné odstranění</t>
  </si>
  <si>
    <t>58</t>
  </si>
  <si>
    <t>894811141</t>
  </si>
  <si>
    <t>Revizní šachta z PVC typ přímý, DN 400/160 tlak 40 t hl od 860 do 1230 mm</t>
  </si>
  <si>
    <t>-1025067120</t>
  </si>
  <si>
    <t>Revizní šachta z tvrdého PVC v otevřeném výkopu typ přímý (DN šachty/DN trubního vedení) DN 400/160, odolnost vnějšímu tlaku 40 t, hloubka od 860 do 1230 mm</t>
  </si>
  <si>
    <t>1 " na trativodu"</t>
  </si>
  <si>
    <t>59</t>
  </si>
  <si>
    <t>895941302</t>
  </si>
  <si>
    <t>Osazení vpusti uliční DN 450 z betonových dílců dno s kalištěm</t>
  </si>
  <si>
    <t>-213891843</t>
  </si>
  <si>
    <t>Osazení vpusti uliční z betonových dílců DN 450 dno s kalištěm</t>
  </si>
  <si>
    <t>60</t>
  </si>
  <si>
    <t>59224495</t>
  </si>
  <si>
    <t>vpusť uliční DN 450 kaliště nízké 450/240x50mm</t>
  </si>
  <si>
    <t>1446070433</t>
  </si>
  <si>
    <t>18.2</t>
  </si>
  <si>
    <t>61</t>
  </si>
  <si>
    <t>895941312</t>
  </si>
  <si>
    <t>Osazení vpusti uliční DN 450 z betonových dílců skruž horní 195 mm</t>
  </si>
  <si>
    <t>1390392649</t>
  </si>
  <si>
    <t>Osazení vpusti uliční z betonových dílců DN 450 skruž horní 195 mm</t>
  </si>
  <si>
    <t>62</t>
  </si>
  <si>
    <t>59223856</t>
  </si>
  <si>
    <t>skruž betonová horní pro uliční vpusť 450x195x50mm</t>
  </si>
  <si>
    <t>1118502008</t>
  </si>
  <si>
    <t>63</t>
  </si>
  <si>
    <t>895941321</t>
  </si>
  <si>
    <t>Osazení vpusti uliční DN 450 z betonových dílců skruž středová 195 mm</t>
  </si>
  <si>
    <t>-383716267</t>
  </si>
  <si>
    <t>Osazení vpusti uliční z betonových dílců DN 450 skruž středová 195 mm</t>
  </si>
  <si>
    <t>64</t>
  </si>
  <si>
    <t>59223860</t>
  </si>
  <si>
    <t>skruž betonová středová pro uliční vpusť 450x195x50mm</t>
  </si>
  <si>
    <t>-819839786</t>
  </si>
  <si>
    <t>17.2</t>
  </si>
  <si>
    <t>65</t>
  </si>
  <si>
    <t>895941331</t>
  </si>
  <si>
    <t>Osazení vpusti uliční DN 450 z betonových dílců skruž průběžná s výtokem</t>
  </si>
  <si>
    <t>2051004561</t>
  </si>
  <si>
    <t>Osazení vpusti uliční z betonových dílců DN 450 skruž průběžná s výtokem</t>
  </si>
  <si>
    <t>66</t>
  </si>
  <si>
    <t>59224489</t>
  </si>
  <si>
    <t>skruž betonová s odtokem 150mm pro uliční vpusť 450x450x50mm</t>
  </si>
  <si>
    <t>-1037800124</t>
  </si>
  <si>
    <t>67</t>
  </si>
  <si>
    <t>895941332</t>
  </si>
  <si>
    <t>Osazení vpusti uliční DN 450 z betonových dílců skruž průběžná se zápachovou uzávěrkou</t>
  </si>
  <si>
    <t>249125753</t>
  </si>
  <si>
    <t>Osazení vpusti uliční z betonových dílců DN 450 skruž průběžná se zápachovou uzávěrkou</t>
  </si>
  <si>
    <t>68</t>
  </si>
  <si>
    <t>59224494</t>
  </si>
  <si>
    <t>skruž betonová průběžná se zápachovou uzávěrkou 200mm PVC pro uliční vpusť 450x645x50mm</t>
  </si>
  <si>
    <t>872750849</t>
  </si>
  <si>
    <t>69</t>
  </si>
  <si>
    <t>899202211</t>
  </si>
  <si>
    <t>Demontáž mříží litinových včetně rámů hmotnosti přes 50 do 100 kg</t>
  </si>
  <si>
    <t>1697582077</t>
  </si>
  <si>
    <t>Demontáž mříží litinových včetně rámů, hmotnosti jednotlivě přes 50 do 100 Kg</t>
  </si>
  <si>
    <t xml:space="preserve">Poznámka k položce:_x000d_
vč. dopravy odvozu a složení,  bude odvezeno na deponii - středisko SÚS PK, Valdorf</t>
  </si>
  <si>
    <t>70</t>
  </si>
  <si>
    <t>899104112</t>
  </si>
  <si>
    <t>Osazení poklopů litinových, ocelových nebo železobetonových včetně rámů pro třídu zatížení D400, E600</t>
  </si>
  <si>
    <t>-1285800751</t>
  </si>
  <si>
    <t>Osazení poklopů šachtových litinových, ocelových nebo železobetonových včetně rámů pro třídu zatížení D400, E600</t>
  </si>
  <si>
    <t>2 "rám 725/725mm vč.lapače +vtok.poklop"</t>
  </si>
  <si>
    <t>71</t>
  </si>
  <si>
    <t>5524223R</t>
  </si>
  <si>
    <t xml:space="preserve">Dod.čtvercového litin.rámu vel.785/785mm vč.poklop šachtový litinový  DN 600 pro třídu zatížení D400+lapač nečistot -vtokový</t>
  </si>
  <si>
    <t>-1163294854</t>
  </si>
  <si>
    <t>Poznámka k položce:_x000d_
mezi rámem a vybet.šachtou minem.malt.lože 2cm</t>
  </si>
  <si>
    <t>72</t>
  </si>
  <si>
    <t>899204112</t>
  </si>
  <si>
    <t>Osazení mříží litinových včetně rámů a košů na bahno pro třídu zatížení D400, E600</t>
  </si>
  <si>
    <t>-652161349</t>
  </si>
  <si>
    <t>73</t>
  </si>
  <si>
    <t>5922448R</t>
  </si>
  <si>
    <t xml:space="preserve">mříž vtoková s rámem pro uliční vpusť 500x500,  s pantem -zatížení 40 tun</t>
  </si>
  <si>
    <t>-746156196</t>
  </si>
  <si>
    <t>mříž vtoková s rámem pro uliční vpusť 500x500, s pantem zatížení 40 tun</t>
  </si>
  <si>
    <t>74</t>
  </si>
  <si>
    <t>59223871</t>
  </si>
  <si>
    <t>koš vysoký pro uliční vpusti žárově Pz plech pro rám 500/500mm</t>
  </si>
  <si>
    <t>2045943791</t>
  </si>
  <si>
    <t>75</t>
  </si>
  <si>
    <t>89920411R.1</t>
  </si>
  <si>
    <t xml:space="preserve">Osazení  a dodávka poklopu litinových včetně rámů  pro třídu zatížení C250,  vč.vybeton. vyrovnání+prstenec UV  stávající</t>
  </si>
  <si>
    <t>-788841145</t>
  </si>
  <si>
    <t>76</t>
  </si>
  <si>
    <t>89933111R</t>
  </si>
  <si>
    <t>Výšková úprava uličního vstupu nebo vpusti do 200 mm zvýšením poklopu</t>
  </si>
  <si>
    <t>482095476</t>
  </si>
  <si>
    <t>77</t>
  </si>
  <si>
    <t>89943111R</t>
  </si>
  <si>
    <t>Výšková úprava uličního vstupu nebo vpusti do 200 mm zvýšením krycího hrnce, šoupěte nebo hydrantu</t>
  </si>
  <si>
    <t>67760918</t>
  </si>
  <si>
    <t>Výšková úprava uličního vstupu nebo vpusti do 200 mm zvýšením krycího hrnce, šoupěte nebo hydrantu bez úpravy armatur</t>
  </si>
  <si>
    <t>78</t>
  </si>
  <si>
    <t>899623151</t>
  </si>
  <si>
    <t>Obetonování potrubí nebo zdiva stok betonem prostým tř. C 16/20 v otevřeném výkopu</t>
  </si>
  <si>
    <t>-2029446311</t>
  </si>
  <si>
    <t>Obetonování potrubí nebo zdiva stok betonem prostým v otevřeném výkopu, betonem tř. C 16/20</t>
  </si>
  <si>
    <t>0.15*(14+1) "napoj. potr. do stáv.stoky + do UV20"</t>
  </si>
  <si>
    <t>0.2*18+0.15*18 "obet.mrize UV+napojení u výtoku"</t>
  </si>
  <si>
    <t>Ostatní konstrukce a práce+přesun hmot</t>
  </si>
  <si>
    <t>914111111</t>
  </si>
  <si>
    <t>Montáž svislé dopravní značky do velikosti 1 m2 objímkami na sloupek nebo konzolu</t>
  </si>
  <si>
    <t>-1552701613</t>
  </si>
  <si>
    <t>Montáž svislé dopravní značky základní velikosti do 1 m2 objímkami na sloupky nebo konzoly</t>
  </si>
  <si>
    <t>5 " s dodávkou"</t>
  </si>
  <si>
    <t>8 " bez dodávky"</t>
  </si>
  <si>
    <t>80</t>
  </si>
  <si>
    <t>4044561R</t>
  </si>
  <si>
    <t xml:space="preserve">Dod.  dopravní značky  výstražné, upravující přednost,zákazové, příkazové,informatívní,dodatkové  do 1m2</t>
  </si>
  <si>
    <t>-1719802896</t>
  </si>
  <si>
    <t xml:space="preserve">Dod.  dopravní značky  výstražné, upravující přednost,zákazové, příkazové,informatívní,dodatkové do 1m2</t>
  </si>
  <si>
    <t xml:space="preserve">4,04  "IP6-1x +IP10a-1x  +EZb-2X "</t>
  </si>
  <si>
    <t>1,01 "IP 12 se symbolem vozíčkáře"</t>
  </si>
  <si>
    <t>81</t>
  </si>
  <si>
    <t>914431112</t>
  </si>
  <si>
    <t>Montáž dopravního zrcadla o velikosti do 1 m2 na sloupek nebo konzolu</t>
  </si>
  <si>
    <t>-530210171</t>
  </si>
  <si>
    <t>Montáž dopravního zrcadla na sloupky nebo konzoly velikosti do 1 m2</t>
  </si>
  <si>
    <t>82</t>
  </si>
  <si>
    <t>40445204</t>
  </si>
  <si>
    <t>zrcadlo dopravní čtvercové 800x1000mm</t>
  </si>
  <si>
    <t>529809506</t>
  </si>
  <si>
    <t>83</t>
  </si>
  <si>
    <t>91451111R</t>
  </si>
  <si>
    <t>Montáž sloupku dopravních značek délky do 3,5 m s betonovým základem a patkou</t>
  </si>
  <si>
    <t>-183165920</t>
  </si>
  <si>
    <t>4+1</t>
  </si>
  <si>
    <t>84</t>
  </si>
  <si>
    <t>4045530R</t>
  </si>
  <si>
    <t xml:space="preserve">Dod sloupku dopr.znač.+víčko +ukotvení patka hlinikova   vč nátěru sl.-  dl. 2,5m </t>
  </si>
  <si>
    <t>-1892858279</t>
  </si>
  <si>
    <t xml:space="preserve">Dod sloupku dopr.znač.+vicko +ukotvení patka hlinikova   vč nátěru sl.-  dl. 2,5m </t>
  </si>
  <si>
    <t>5.05</t>
  </si>
  <si>
    <t>85</t>
  </si>
  <si>
    <t>915211112</t>
  </si>
  <si>
    <t>Vodorovné dopravní značení dělící čáry souvislé š 125 mm retroreflexní bílý plast</t>
  </si>
  <si>
    <t>-1272255050</t>
  </si>
  <si>
    <t>Vodorovné dopravní značení stříkaným plastem dělící čára šířky 125 mm souvislá bílá retroreflexní</t>
  </si>
  <si>
    <t>752 " dle proj - Václavská, Soukenická"</t>
  </si>
  <si>
    <t xml:space="preserve">1055 "Trnkova obnova VDZ SO 101" </t>
  </si>
  <si>
    <t xml:space="preserve">1327 "sil. III/193 46 obnova VDZ SO 103" </t>
  </si>
  <si>
    <t>86</t>
  </si>
  <si>
    <t>915221122</t>
  </si>
  <si>
    <t>Vodorovné dopravní značení vodící čáry přerušované š 250 mm retroreflexní bílý plast</t>
  </si>
  <si>
    <t>39642868</t>
  </si>
  <si>
    <t>Vodorovné dopravní značení stříkaným plastem vodící čára bílá šířky 250 mm přerušovaná retroreflexní</t>
  </si>
  <si>
    <t xml:space="preserve">59 " dle proj,  V4 - Václavská, Soukenická"</t>
  </si>
  <si>
    <t xml:space="preserve">111 " dle proj,  V2b  - Václavská, Soukenická"</t>
  </si>
  <si>
    <t xml:space="preserve">42 "Trnkova obnova VDZ SO 101" </t>
  </si>
  <si>
    <t xml:space="preserve">69 "sil. III/193 46 obnova VDZ SO 103" </t>
  </si>
  <si>
    <t>87</t>
  </si>
  <si>
    <t>9154912R</t>
  </si>
  <si>
    <t xml:space="preserve">Osazení +dodávka-přídlažba z beton.zám.dlažby   tl.8cm přírodní s přísadou zpomalovače tuhnutí </t>
  </si>
  <si>
    <t>-2132605263</t>
  </si>
  <si>
    <t>Poznámka k položce:_x000d_
CT-C30-F5</t>
  </si>
  <si>
    <t>778 "20/10/8"</t>
  </si>
  <si>
    <t>88</t>
  </si>
  <si>
    <t>919726121</t>
  </si>
  <si>
    <t>Geotextilie pro ochranu, separaci a filtraci netkaná měrná hm do 200 g/m2</t>
  </si>
  <si>
    <t>1867011097</t>
  </si>
  <si>
    <t>Geotextilie netkaná pro ochranu, separaci nebo filtraci měrná hmotnost do 200 g/m2</t>
  </si>
  <si>
    <t>2553*1.15*1.02</t>
  </si>
  <si>
    <t>2995</t>
  </si>
  <si>
    <t>89</t>
  </si>
  <si>
    <t>91972620R</t>
  </si>
  <si>
    <t xml:space="preserve">Položení a dodávka tuhé výztužné mříže  z HDPE se čtvercovými oky  s min. pevností příčně i podélně  v tahu  40 kN/m plošná hmotnost 500g/m2 šířka pruhu 1.9m</t>
  </si>
  <si>
    <t>1240940971</t>
  </si>
  <si>
    <t>475*1.02</t>
  </si>
  <si>
    <t>90</t>
  </si>
  <si>
    <t>91973112R</t>
  </si>
  <si>
    <t>Zarovnání styčné plochy podkladu nebo krytu živičného tl do 50 mm</t>
  </si>
  <si>
    <t>-1670578276</t>
  </si>
  <si>
    <t>Zarovnání styčné plochy podkladu nebo krytu podél vybourané části komunikace nebo zpevněné plochy živičné tl. do 50 mm</t>
  </si>
  <si>
    <t>28.5</t>
  </si>
  <si>
    <t>91</t>
  </si>
  <si>
    <t>919735111</t>
  </si>
  <si>
    <t>Řezání stávajícího živičného krytu hl do 50 mm</t>
  </si>
  <si>
    <t>1340280</t>
  </si>
  <si>
    <t>Řezání stávajícího živičného krytu nebo podkladu hloubky do 50 mm</t>
  </si>
  <si>
    <t>83 " dle proj."</t>
  </si>
  <si>
    <t>92</t>
  </si>
  <si>
    <t>9389093R</t>
  </si>
  <si>
    <t>Čištění vozovek metením strojně podkladu nebo krytu betonového nebo živičného</t>
  </si>
  <si>
    <t>-2066930229</t>
  </si>
  <si>
    <t>Čištění vozovek metením bláta, prachu nebo hlinitého nánosu s odklizením na hromady na vzdálenost do 20 m nebo naložením na dopravní prostředek strojně povrchu podkladu nebo krytu betonového nebo živičného</t>
  </si>
  <si>
    <t xml:space="preserve">Poznámka k položce:_x000d_
Včetně odvozu smetků dle možností zhotovitele a vč. případného poplatku za skládkování </t>
  </si>
  <si>
    <t>2553+278</t>
  </si>
  <si>
    <t>93</t>
  </si>
  <si>
    <t>95290311R</t>
  </si>
  <si>
    <t xml:space="preserve">Vyčištění objektů -stávaj.šachty  při v do 3,5 m vč.zajištění  vstupu bedněním před bouráním stáv.vstupu</t>
  </si>
  <si>
    <t>866080117</t>
  </si>
  <si>
    <t>Poznámka k položce:_x000d_
-stáv.šachty</t>
  </si>
  <si>
    <t>1.1*1.1*2</t>
  </si>
  <si>
    <t>94</t>
  </si>
  <si>
    <t>95396111R</t>
  </si>
  <si>
    <t xml:space="preserve">Osazení a dodávka ocel.kotvy z beton.výztuže   pr.16mm  min. hl 200 mm  s vyvrtáním otvoru do stáv.-ponechané části bet..šachty-uchycení na chemickou kotvu</t>
  </si>
  <si>
    <t>281909595</t>
  </si>
  <si>
    <t>12*2</t>
  </si>
  <si>
    <t>95</t>
  </si>
  <si>
    <t>96301515R</t>
  </si>
  <si>
    <t xml:space="preserve">Demontáž  stáv. UV   +odvoz na skládku s poplatkem  vč.zem.prací</t>
  </si>
  <si>
    <t>1408105183</t>
  </si>
  <si>
    <t>12 "UV"</t>
  </si>
  <si>
    <t>96</t>
  </si>
  <si>
    <t>966006132</t>
  </si>
  <si>
    <t>Odstranění značek dopravních nebo orientačních se sloupky s betonovými patkami</t>
  </si>
  <si>
    <t>2133546423</t>
  </si>
  <si>
    <t>Odstranění dopravních nebo orientačních značek se sloupkem s uložením hmot na vzdálenost do 20 m nebo s naložením na dopravní prostředek, se zásypem jam a jeho zhutněním s betonovou patkou</t>
  </si>
  <si>
    <t xml:space="preserve">Poznámka k položce:_x000d_
vč. dopravy odvozu a složení, ocel  bude odvezena na deponii - středisko SÚS PK </t>
  </si>
  <si>
    <t>97</t>
  </si>
  <si>
    <t>966006211</t>
  </si>
  <si>
    <t>Odstranění svislých dopravních značek ze sloupů, sloupků nebo konzol</t>
  </si>
  <si>
    <t>-1402933943</t>
  </si>
  <si>
    <t>Odstranění (demontáž) svislých dopravních značek s odklizením materiálu na skládku na vzdálenost do 20 m nebo s naložením na dopravní prostředek ze sloupů, sloupků nebo konzol</t>
  </si>
  <si>
    <t>98</t>
  </si>
  <si>
    <t>985112112</t>
  </si>
  <si>
    <t>Odsekání degradovaného betonu stěn tl přes 10 do 30 mm</t>
  </si>
  <si>
    <t>167774386</t>
  </si>
  <si>
    <t>Odsekání degradovaného betonu stěn, tloušťky přes 10 do 30 mm</t>
  </si>
  <si>
    <t>"0.6*0.6+0.1+(0.6*4)*0.9-0.9 "</t>
  </si>
  <si>
    <t>1.72*2</t>
  </si>
  <si>
    <t>99</t>
  </si>
  <si>
    <t>985112192</t>
  </si>
  <si>
    <t>Příplatek k odsekání degradovaného betonu za práci ve stísněném prostoru</t>
  </si>
  <si>
    <t>1053894768</t>
  </si>
  <si>
    <t>Odsekání degradovaného betonu Příplatek k cenám za práci ve stísněném prostoru</t>
  </si>
  <si>
    <t>3.44</t>
  </si>
  <si>
    <t>100</t>
  </si>
  <si>
    <t>985112193</t>
  </si>
  <si>
    <t>Příplatek k odsekání degradovaného betonu za plochu do 10 m2 jednotlivě</t>
  </si>
  <si>
    <t>60572136</t>
  </si>
  <si>
    <t>Odsekání degradovaného betonu Příplatek k cenám za plochu do 10 m2 jednotlivě</t>
  </si>
  <si>
    <t>101</t>
  </si>
  <si>
    <t>985131111</t>
  </si>
  <si>
    <t>Očištění ploch stěn, rubu kleneb a podlah tlakovou vodou</t>
  </si>
  <si>
    <t>-1286892750</t>
  </si>
  <si>
    <t>102</t>
  </si>
  <si>
    <t>985131311</t>
  </si>
  <si>
    <t>Ruční dočištění ploch stěn, rubu kleneb a podlah ocelových kartáči</t>
  </si>
  <si>
    <t>1899717530</t>
  </si>
  <si>
    <t>Očištění ploch stěn, rubu kleneb a podlah ruční dočištění ocelovými kartáči</t>
  </si>
  <si>
    <t>103</t>
  </si>
  <si>
    <t>985139111</t>
  </si>
  <si>
    <t>Příplatek k očištění ploch za práci ve stísněném prostoru</t>
  </si>
  <si>
    <t>-252344431</t>
  </si>
  <si>
    <t>Očištění ploch Příplatek k cenám za práci ve stísněném prostoru</t>
  </si>
  <si>
    <t>104</t>
  </si>
  <si>
    <t>985139112</t>
  </si>
  <si>
    <t>Příplatek k očištění ploch za plochu do 10 m2 jednotlivě</t>
  </si>
  <si>
    <t>1177533318</t>
  </si>
  <si>
    <t>Očištění ploch Příplatek k cenám za plochu do 10 m2 jednotlivě</t>
  </si>
  <si>
    <t>105</t>
  </si>
  <si>
    <t>98523211R</t>
  </si>
  <si>
    <t xml:space="preserve">Hloubkové spárování zdiva hloubky do 80 mm aktivovanou maltou </t>
  </si>
  <si>
    <t>-2028098608</t>
  </si>
  <si>
    <t>106</t>
  </si>
  <si>
    <t>985232191</t>
  </si>
  <si>
    <t xml:space="preserve">Příplatek k hloubkovému spárování za práci ve stísněném prostoru ktivovanou maltou </t>
  </si>
  <si>
    <t>301630556</t>
  </si>
  <si>
    <t>107</t>
  </si>
  <si>
    <t>985232192</t>
  </si>
  <si>
    <t>Příplatek k hloubkovému spárování za plochu do 10 m2 jednotlivě</t>
  </si>
  <si>
    <t>-1588798743</t>
  </si>
  <si>
    <t>Hloubkové spárování zdiva hloubky přes 40 do 80 mm aktivovanou maltou Příplatek k cenám za plochu do 10 m2 jednotlivě</t>
  </si>
  <si>
    <t>108</t>
  </si>
  <si>
    <t>985311113</t>
  </si>
  <si>
    <t>Reprofilace stěn cementovou sanační maltou tl přes 20 do 30 mm</t>
  </si>
  <si>
    <t>1341116018</t>
  </si>
  <si>
    <t>Reprofilace betonu sanačními maltami na cementové bázi ručně stěn, tloušťky přes 20 do 30 mm</t>
  </si>
  <si>
    <t>109</t>
  </si>
  <si>
    <t>985311911</t>
  </si>
  <si>
    <t>Příplatek při reprofilaci sanační maltou za práci ve stísněném prostoru</t>
  </si>
  <si>
    <t>172165755</t>
  </si>
  <si>
    <t>Reprofilace betonu sanačními maltami na cementové bázi ručně Příplatek k cenám za práci ve stísněném prostoru</t>
  </si>
  <si>
    <t>110</t>
  </si>
  <si>
    <t>985311912</t>
  </si>
  <si>
    <t>Příplatek při reprofilaci sanační maltou za plochu do 10 m2 jednotlivě</t>
  </si>
  <si>
    <t>1840025487</t>
  </si>
  <si>
    <t>Reprofilace betonu sanačními maltami na cementové bázi ručně Příplatek k cenám za plochu do 10 m2 jednotlivě</t>
  </si>
  <si>
    <t>111</t>
  </si>
  <si>
    <t>985321111</t>
  </si>
  <si>
    <t>Ochranný nátěr výztuže na cementové bázi stěn, líce kleneb a podhledů 1 vrstva tl 1 mm</t>
  </si>
  <si>
    <t>-2106616807</t>
  </si>
  <si>
    <t>Ochranný nátěr betonářské výztuže 1 vrstva tloušťky 1 mm na cementové bázi stěn, líce kleneb a podhledů</t>
  </si>
  <si>
    <t>112</t>
  </si>
  <si>
    <t>985321911</t>
  </si>
  <si>
    <t>Příplatek k cenám ochranného nátěru výztuže za práce ve stísněném prostoru</t>
  </si>
  <si>
    <t>-2113258921</t>
  </si>
  <si>
    <t>Ochranný nátěr betonářské výztuže Příplatek k cenám za práci ve stísněném prostoru</t>
  </si>
  <si>
    <t>113</t>
  </si>
  <si>
    <t>985321912</t>
  </si>
  <si>
    <t>Příplatek k cenám ochranného nátěru výztuže za plochu do 10 m2 jednotlivě</t>
  </si>
  <si>
    <t>722710496</t>
  </si>
  <si>
    <t>Ochranný nátěr betonářské výztuže Příplatek k cenám za plochu do 10 m2 jednotlivě</t>
  </si>
  <si>
    <t>114</t>
  </si>
  <si>
    <t>985323111</t>
  </si>
  <si>
    <t>Spojovací (adhezní) můstek reprofilovaného betonu na cementové bázi tl 1 mm</t>
  </si>
  <si>
    <t>1628797306</t>
  </si>
  <si>
    <t>Spojovací (adhezní) můstek reprofilovaného betonu na cementové bázi, tloušťky 1 mm</t>
  </si>
  <si>
    <t>1.72*2 " stěny+dno"</t>
  </si>
  <si>
    <t>(1.4+0.6)*2*0.25*2 " očiš.horní plochy stěn"</t>
  </si>
  <si>
    <t>115</t>
  </si>
  <si>
    <t>985323911</t>
  </si>
  <si>
    <t>Příplatek k cenám spojovacího (adhezního) můstku za práci ve stísněném prostoru</t>
  </si>
  <si>
    <t>-2099383455</t>
  </si>
  <si>
    <t>Spojovací (adhezní) můstek reprofilovaného betonu Příplatek k cenám za práci ve stísněném prostoru</t>
  </si>
  <si>
    <t>5.44</t>
  </si>
  <si>
    <t>116</t>
  </si>
  <si>
    <t>985323912</t>
  </si>
  <si>
    <t>Příplatek k cenám spojovacího (adhezního) můstku za plochu do 10 m2 jednotlivě</t>
  </si>
  <si>
    <t>2047692201</t>
  </si>
  <si>
    <t>Spojovací (adhezní) můstek reprofilovaného betonu Příplatek k cenám za plochu do 10 m2 jednotlivě</t>
  </si>
  <si>
    <t>117</t>
  </si>
  <si>
    <t>985324111</t>
  </si>
  <si>
    <t>Impregnační nátěr betonu dvojnásobný S1 (OS-A)</t>
  </si>
  <si>
    <t>-665567329</t>
  </si>
  <si>
    <t>Ochranný nátěr betonu na bázi silanu impregnační dvojnásobný S1 (OS-A)</t>
  </si>
  <si>
    <t>118</t>
  </si>
  <si>
    <t>985324911</t>
  </si>
  <si>
    <t>Příplatek k cenám ochranných nátěrů betonu za práci ve stísněném prostoru</t>
  </si>
  <si>
    <t>-2006775221</t>
  </si>
  <si>
    <t>Ochranný nátěr betonu Příplatek k cenám za práci ve stísněném prostoru</t>
  </si>
  <si>
    <t>119</t>
  </si>
  <si>
    <t>985324912</t>
  </si>
  <si>
    <t>Příplatek k cenám ochranných nátěrů betonu za plochu do 10 m2 jednotlivě</t>
  </si>
  <si>
    <t>-1088813584</t>
  </si>
  <si>
    <t>Ochranný nátěr betonu Příplatek k cenám za plochu do 10 m2 jednotlivě</t>
  </si>
  <si>
    <t>120</t>
  </si>
  <si>
    <t>9972215R1</t>
  </si>
  <si>
    <t>Vodorovná doprava suti ze sypkých materiálů - asfaltový beton</t>
  </si>
  <si>
    <t>-646431539</t>
  </si>
  <si>
    <t>Vodorovná doprava suti ze sypkých materiálů na obvyklém dopravním prostředku, bez naložení, avšak se složením, uložením a hrubým urovnáním na deponii a případným poplatkem za skládku, vše dle možností zhotovitele. Asfaltové vybourané hmoty se stanovením PAU v ZAS - T1 popř. ZAS - T2</t>
  </si>
  <si>
    <t>126,224 "asf. vybouraný materiál"</t>
  </si>
  <si>
    <t>121</t>
  </si>
  <si>
    <t>9972215R3</t>
  </si>
  <si>
    <t>Vodorovná doprava suti ze sypkých materiálů - kamenivo</t>
  </si>
  <si>
    <t>-1779705962</t>
  </si>
  <si>
    <t>Vodorovná doprava suti ze sypkých materiálů na obvyklém dopravním prostředku, bez naložení, avšak se složením, uložením a hrubým urovnáním na deponii a případným poplatkem za skládku, vše dle možností zhotovitele.</t>
  </si>
  <si>
    <t>1162,17*1,8</t>
  </si>
  <si>
    <t>122</t>
  </si>
  <si>
    <t>9972215R4</t>
  </si>
  <si>
    <t xml:space="preserve">Vodorovná doprava vybouraných hmot -  beton </t>
  </si>
  <si>
    <t>1398333425</t>
  </si>
  <si>
    <t>Vodorovná doprava vybouraných hmot na obvyklém dopravním prostředku, bez naložení, avšak se složením, uložením na deponii a případným poplatkem za skládku, vše dle možností zhotovitele.</t>
  </si>
  <si>
    <t>4,451 + 5*0,03+7,68" beton, patky dz, vpusti"</t>
  </si>
  <si>
    <t>123</t>
  </si>
  <si>
    <t>997221579</t>
  </si>
  <si>
    <t>Příplatek ZKD 1 km u vodorovné dopravy vybouraných hmot</t>
  </si>
  <si>
    <t>124356346</t>
  </si>
  <si>
    <t>Vodorovná doprava vybouraných hmot bez naložení, ale se složením a s hrubým urovnáním na vzdálenost Příplatek k ceně za každý další započatý 1 km přes 1 km</t>
  </si>
  <si>
    <t>12,281*24</t>
  </si>
  <si>
    <t>124</t>
  </si>
  <si>
    <t>9972215R</t>
  </si>
  <si>
    <t>Vodorovná doprava suti vybouraných hmot bez naložení, ale se složením, uložením na skládku s hrubým urovnáním a s přidaným poplatkem za skládku - asfalt s dehtem ZAS T3, na vzdálenost dle možnosti zhotovitele</t>
  </si>
  <si>
    <t>1388584810</t>
  </si>
  <si>
    <t>Poznámka k položce:_x000d_
Odstraněná vrstva PM tl. +/- 100mm, s předpokládaným obsahem benzo(a)pyrenu do 5 mg/kg sušiny</t>
  </si>
  <si>
    <t>197,15</t>
  </si>
  <si>
    <t>125</t>
  </si>
  <si>
    <t>9972215R2</t>
  </si>
  <si>
    <t>Vodorovná doprava suti vybouraných hmot bez naložení, ale se složením a s poplatkem za uložení na skládku - asfalt s dehtem ZAS T4, na vzdálenost dle možnosti zhotovitele</t>
  </si>
  <si>
    <t>529665661</t>
  </si>
  <si>
    <t>Poznámka k položce:_x000d_
Penetrační makadam</t>
  </si>
  <si>
    <t>197</t>
  </si>
  <si>
    <t>126</t>
  </si>
  <si>
    <t>99722166R</t>
  </si>
  <si>
    <t>Poplatek za uložení na skládce (skládkovné) odpadu asfaltového s dehtem kód odpadu 17 03 01</t>
  </si>
  <si>
    <t>-244387716</t>
  </si>
  <si>
    <t>Poplatek za uložení stavebního odpadu na skládce (skládkovné) asfaltového s dehtem zatříděného do Katalogu odpadů pod kódem 17 03 01</t>
  </si>
  <si>
    <t>Poznámka k položce:_x000d_
Bude fakturováno na základě předaných a odsouhlasených dodacích listů z místa uložení TDS nebo investorem stavby, s obsahem benzo(a)pyrenu do 50 mg/kg sušiny</t>
  </si>
  <si>
    <t>197 "ZAS T4"</t>
  </si>
  <si>
    <t>127</t>
  </si>
  <si>
    <t>997221862</t>
  </si>
  <si>
    <t>Poplatek za uložení na recyklační skládce (skládkovné) stavebního odpadu z armovaného betonu pod kódem 17 01 01</t>
  </si>
  <si>
    <t>-713595871</t>
  </si>
  <si>
    <t>Poplatek za uložení stavebního odpadu na recyklační skládce (skládkovné) z armovaného betonu zatříděného do Katalogu odpadů pod kódem 17 01 01</t>
  </si>
  <si>
    <t>4,224" beton"</t>
  </si>
  <si>
    <t>128</t>
  </si>
  <si>
    <t>997221551</t>
  </si>
  <si>
    <t>Vodorovná doprava suti ze sypkých materiálů do 1 km</t>
  </si>
  <si>
    <t>-2031577862</t>
  </si>
  <si>
    <t>Vodorovná doprava suti bez naložení, ale se složením a s hrubým urovnáním ze sypkých materiálů, na vzdálenost do 1 km</t>
  </si>
  <si>
    <t>Poznámka k položce:_x000d_
Odvoz Valdorf</t>
  </si>
  <si>
    <t>364,665 "asfaltová vyfrézovaná drť"</t>
  </si>
  <si>
    <t>129</t>
  </si>
  <si>
    <t>997221559</t>
  </si>
  <si>
    <t>Příplatek ZKD 1 km u vodorovné dopravy suti ze sypkých materiálů</t>
  </si>
  <si>
    <t>-2085610092</t>
  </si>
  <si>
    <t>Vodorovná doprava suti bez naložení, ale se složením a s hrubým urovnáním Příplatek k ceně za každý další i započatý 1 km přes 1 km</t>
  </si>
  <si>
    <t>25*364,665</t>
  </si>
  <si>
    <t>130</t>
  </si>
  <si>
    <t>997221861</t>
  </si>
  <si>
    <t>Poplatek za uložení stavebního odpadu na recyklační skládce (skládkovné) z prostého betonu pod kódem 17 01 01</t>
  </si>
  <si>
    <t>-1522181701</t>
  </si>
  <si>
    <t>Poplatek za uložení stavebního odpadu na recyklační skládce (skládkovné) z prostého betonu zatříděného do Katalogu odpadů pod kódem 17 01 01</t>
  </si>
  <si>
    <t>12,281-4,224</t>
  </si>
  <si>
    <t>998</t>
  </si>
  <si>
    <t>Přesun hmot</t>
  </si>
  <si>
    <t>131</t>
  </si>
  <si>
    <t>998225111</t>
  </si>
  <si>
    <t>Přesun hmot pro pozemní komunikace s krytem z kamene, monolitickým betonovým nebo živičným</t>
  </si>
  <si>
    <t>-264444767</t>
  </si>
  <si>
    <t>Přesun hmot pro komunikace s krytem z kameniva, monolitickým betonovým nebo živičným dopravní vzdálenost do 200 m jakékoliv délky objektu</t>
  </si>
  <si>
    <t>Práce a dodávky M</t>
  </si>
  <si>
    <t>23-M</t>
  </si>
  <si>
    <t>Montáže potrubí</t>
  </si>
  <si>
    <t>132</t>
  </si>
  <si>
    <t>23020102R</t>
  </si>
  <si>
    <t xml:space="preserve">Montáž a dodávka  .plast chráničky DN 200 +utěsnění konců -uložení trativodu při křížení s plynov.potrubím-vystředění potr.-distan.kroužky</t>
  </si>
  <si>
    <t>-1009349318</t>
  </si>
  <si>
    <t xml:space="preserve"> 33  " kus -2.0m"</t>
  </si>
  <si>
    <t>46-M</t>
  </si>
  <si>
    <t>Zemní práce při extr.mont.pracích</t>
  </si>
  <si>
    <t>133</t>
  </si>
  <si>
    <t>4605202R</t>
  </si>
  <si>
    <t xml:space="preserve">Montáž a dodáv. dvojité plastové kabel. chráničky  PE  2* DN 50  do rýhy vč.obsypu  dle požadavku na uložení potrubí</t>
  </si>
  <si>
    <t>-998642695</t>
  </si>
  <si>
    <t xml:space="preserve">Montáž a dodaá. dvojité plastové kabel. chráničky  PE  2* DN 50  do rýhy vč.obsypu  dle požadavku na uložení potrubí</t>
  </si>
  <si>
    <t>(8.8+8+8+8)*2*1.03 " kabelovod "</t>
  </si>
  <si>
    <t>134</t>
  </si>
  <si>
    <t>4605204R</t>
  </si>
  <si>
    <t xml:space="preserve">Kabelové šachty z PE-HD  450/450 s poklopem a rámem plast pro zat.B125 -modulová sestava -1.0m  -chráničky</t>
  </si>
  <si>
    <t>1836318056</t>
  </si>
  <si>
    <t xml:space="preserve">2 - SO 102a  CHodníky a zpevněné plochy REALIZACE V RÁMCI STAVBY město</t>
  </si>
  <si>
    <t xml:space="preserve">Náklady SO 102  budou financovány Městem Staňkov</t>
  </si>
  <si>
    <t xml:space="preserve">    997 - Přesun sutě</t>
  </si>
  <si>
    <t>PSV - Práce a dodávky PSV</t>
  </si>
  <si>
    <t xml:space="preserve">    711 - Izolace proti vodě, vlhkosti a plynům</t>
  </si>
  <si>
    <t xml:space="preserve">    721 - Zdravotechnika - vnitřní kanalizace</t>
  </si>
  <si>
    <t>113106134</t>
  </si>
  <si>
    <t>Rozebrání dlažeb ze zámkových dlaždic komunikací pro pěší strojně pl do 50 m2</t>
  </si>
  <si>
    <t>-1251849032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</si>
  <si>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</si>
  <si>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40 " dle proj."</t>
  </si>
  <si>
    <t>113106571</t>
  </si>
  <si>
    <t>Rozebrání dlažeb vozovek ze zámkové dlažby s ložem z kameniva strojně pl přes 200 m2</t>
  </si>
  <si>
    <t>1050431170</t>
  </si>
  <si>
    <t>Rozebrání dlažeb vozovek a ploch s přemístěním hmot na skládku na vzdálenost do 3 m nebo s naložením na dopravní prostředek, s jakoukoliv výplní spár strojně plochy jednotlivě přes 200 m2 ze zámkové dlažby s ložem z kameniva</t>
  </si>
  <si>
    <t>846 " dle proj."</t>
  </si>
  <si>
    <t>-876321343</t>
  </si>
  <si>
    <t>Odstranění podkladů nebo krytů strojně plochy jednotlivě přes 50 m2 do 200 m2 s přemístěním hmot na skládku na vzdálenost do 20 m nebo s naložením na dopravní prostředek -penetrační makadama o tl. vrstvy přes 100 do 200 mm</t>
  </si>
  <si>
    <t>56 " tl. 120mm-PM"</t>
  </si>
  <si>
    <t>113107161R</t>
  </si>
  <si>
    <t xml:space="preserve">Odstranění podkladu -penetrační makadam  tl do 100 mm strojně pl přes 50 do 200 m2</t>
  </si>
  <si>
    <t>-1996526040</t>
  </si>
  <si>
    <t xml:space="preserve">Odstranění podkladů nebo krytů strojně plochy jednotlivě přes 50 m2 do 200 m2 s přemístěním hmot na skládku na vzdálenost do 20 m nebo s naložením na dopravní prostředek penetrační makadam  o tl. vrstvy do 100 mm</t>
  </si>
  <si>
    <t>143" tl. 60mm-PM"</t>
  </si>
  <si>
    <t>113107181</t>
  </si>
  <si>
    <t>Odstranění podkladu živičného tl do 50 mm strojně pl přes 50 do 200 m2</t>
  </si>
  <si>
    <t>-715793121</t>
  </si>
  <si>
    <t>Odstranění podkladů nebo krytů strojně plochy jednotlivě přes 50 m2 do 200 m2 s přemístěním hmot na skládku na vzdálenost do 20 m nebo s naložením na dopravní prostředek živičných, o tl. vrstvy do 50 mm</t>
  </si>
  <si>
    <t>110+1.5*15 " dle proj."</t>
  </si>
  <si>
    <t>113154532</t>
  </si>
  <si>
    <t>Frézování živičného krytu tl 40 mm pruh š do 1 m pl přes 500 do 2000 m2</t>
  </si>
  <si>
    <t>-279269025</t>
  </si>
  <si>
    <t>Frézování živičného podkladu nebo krytu s naložením hmot na dopravní prostředek plochy přes 500 do 2 000 m2 pruhu šířky do 1 m, tloušťky vrstvy 40 mm</t>
  </si>
  <si>
    <t>889</t>
  </si>
  <si>
    <t>113154533</t>
  </si>
  <si>
    <t>Frézování živičného krytu tl 50 mm pruh š do 1 m pl přes 500 do 2000 m2</t>
  </si>
  <si>
    <t>1940383927</t>
  </si>
  <si>
    <t>Frézování živičného podkladu nebo krytu s naložením hmot na dopravní prostředek plochy přes 500 do 2 000 m2 pruhu šířky do 1 m, tloušťky vrstvy 50 mm</t>
  </si>
  <si>
    <t>1351+1.5*15 " dle proj,"</t>
  </si>
  <si>
    <t>113201112</t>
  </si>
  <si>
    <t>Vytrhání obrub silničních ležatých</t>
  </si>
  <si>
    <t>-345199132</t>
  </si>
  <si>
    <t>Vytrhání obrub s vybouráním lože, s přemístěním hmot na skládku na vzdálenost do 3 m nebo s naložením na dopravní prostředek silničních ležatých</t>
  </si>
  <si>
    <t>646</t>
  </si>
  <si>
    <t>113204111</t>
  </si>
  <si>
    <t>Vytrhání obrub záhonových</t>
  </si>
  <si>
    <t>-120111456</t>
  </si>
  <si>
    <t>Vytrhání obrub s vybouráním lože, s přemístěním hmot na skládku na vzdálenost do 3 m nebo s naložením na dopravní prostředek záhonových</t>
  </si>
  <si>
    <t>121151113</t>
  </si>
  <si>
    <t>Sejmutí ornice plochy do 500 m2 tl vrstvy do 200 mm strojně</t>
  </si>
  <si>
    <t>-878697911</t>
  </si>
  <si>
    <t>Sejmutí ornice strojně při souvislé ploše přes 100 do 500 m2, tl. vrstvy do 200 mm</t>
  </si>
  <si>
    <t>403.4 " TL.100mm"</t>
  </si>
  <si>
    <t>122452204</t>
  </si>
  <si>
    <t>Odkopávky a prokopávky nezapažené pro silnice a dálnice v hornině třídy těžitelnosti II objem do 500 m3 strojně</t>
  </si>
  <si>
    <t>-1354017311</t>
  </si>
  <si>
    <t>Odkopávky a prokopávky nezapažené pro silnice a dálnice strojně v hornině třídy těžitelnosti II přes 100 do 500 m3</t>
  </si>
  <si>
    <t xml:space="preserve">134.54+30*0.2 </t>
  </si>
  <si>
    <t>42.27 " v rýze"</t>
  </si>
  <si>
    <t>Mezisoučet podkl.vrstvy</t>
  </si>
  <si>
    <t>143.53 "dle proj.-kom."</t>
  </si>
  <si>
    <t>-686155578</t>
  </si>
  <si>
    <t>Příplatek k cenám vykopávek za ztížení vykopávky v blízkosti podzemního vedení nebo výbušnin v horninách jakékoliv třídy</t>
  </si>
  <si>
    <t>17*0.2</t>
  </si>
  <si>
    <t>1847658382</t>
  </si>
  <si>
    <t xml:space="preserve">2.2*2.2*0.8*3" stáv,šachty" </t>
  </si>
  <si>
    <t>2.4*2.4*0.9 " studna"</t>
  </si>
  <si>
    <t>-1168429698</t>
  </si>
  <si>
    <t>0.3*0.3*0.8*10 " vč.zrcadla"</t>
  </si>
  <si>
    <t>132351252</t>
  </si>
  <si>
    <t>Hloubení rýh nezapažených š do 2000 mm v hornině třídy těžitelnosti II skupiny 4 objem do 50 m3 strojně</t>
  </si>
  <si>
    <t>1392941025</t>
  </si>
  <si>
    <t>Hloubení nezapažených rýh šířky přes 800 do 2 000 mm strojně s urovnáním dna do předepsaného profilu a spádu v hornině třídy těžitelnosti II skupiny 4 přes 20 do 50 m3</t>
  </si>
  <si>
    <t>1.0*1.15*16.0+1.0*1.0*0.8*2 " UV"</t>
  </si>
  <si>
    <t>162251102</t>
  </si>
  <si>
    <t>Vodorovné přemístění přes 20 do 50 m výkopku/sypaniny z horniny třídy těžitelnosti I skupiny 1 až 3</t>
  </si>
  <si>
    <t>1935048388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</si>
  <si>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</si>
  <si>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Poznámka k položce:_x000d_
REALIZACE PRACÍ BUDE PROVEDENO PRACOVNÍKY MĚSTA STAŇKOV, MNOŽSTVÍ JE UVEDENO V SAMOSTATNÉM ROZPOČTU SO 102b</t>
  </si>
  <si>
    <t>0 "tl.100mm - ornice zpět"</t>
  </si>
  <si>
    <t>162251122</t>
  </si>
  <si>
    <t>Vodorovné přemístění přes 20 do 50 m výkopku/sypaniny z horniny třídy těžitelnosti II skupiny 4 a 5</t>
  </si>
  <si>
    <t>-726070003</t>
  </si>
  <si>
    <t>Vodorovné přemístění výkopku nebo sypaniny po suchu na obvyklém dopravním prostředku, bez naložení výkopku, avšak se složením bez rozhrnutí z horniny třídy těžitelnosti II skupiny 4 a 5 na vzdálenost přes 20 do 50 m</t>
  </si>
  <si>
    <t>20.74*2 " zasyp-dosyp zemina"</t>
  </si>
  <si>
    <t>162751137</t>
  </si>
  <si>
    <t>Vodorovné přemístění přes 9 000 do 10000 m výkopku/sypaniny z horniny třídy těžitelnosti II skupiny 4 a 5</t>
  </si>
  <si>
    <t>1051905634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</si>
  <si>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</si>
  <si>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326.34+16.8+0.72+20 "výkop"</t>
  </si>
  <si>
    <t>-20.74</t>
  </si>
  <si>
    <t>1218.8*0.001 "metení"</t>
  </si>
  <si>
    <t>344.34</t>
  </si>
  <si>
    <t>162751139</t>
  </si>
  <si>
    <t>Příplatek k vodorovnému přemístění výkopku/sypaniny z horniny třídy těžitelnosti II skupiny 4 a 5 ZKD 1000 m přes 10000 m</t>
  </si>
  <si>
    <t>1781357769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</si>
  <si>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</si>
  <si>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344,34*15 "25 km"</t>
  </si>
  <si>
    <t>167151101</t>
  </si>
  <si>
    <t>Nakládání výkopku z hornin třídy těžitelnosti I skupiny 1 až 3 do 100 m3</t>
  </si>
  <si>
    <t>1705524789</t>
  </si>
  <si>
    <t>Nakládání, skládání a překládání neulehlého výkopku nebo sypaniny strojně nakládání, množství do 100 m3, z horniny třídy těžitelnosti I, skupiny 1 až 3</t>
  </si>
  <si>
    <t>167151102</t>
  </si>
  <si>
    <t>Nakládání výkopku z hornin třídy těžitelnosti II skupiny 4 a 5 do 100 m3</t>
  </si>
  <si>
    <t>591951669</t>
  </si>
  <si>
    <t>Nakládání, skládání a překládání neulehlého výkopku nebo sypaniny strojně nakládání, množství do 100 m3, z horniny třídy těžitelnosti II, skupiny 4 a 5</t>
  </si>
  <si>
    <t>20.74 " zasyp-dosyp zemina"</t>
  </si>
  <si>
    <t>171201231</t>
  </si>
  <si>
    <t>Poplatek za uložení zeminy a kamení na recyklační skládce (skládkovné) kód odpadu 17 05 04</t>
  </si>
  <si>
    <t>-334223957</t>
  </si>
  <si>
    <t>Poplatek za uložení stavebního odpadu na recyklační skládce (skládkovné) zeminy a kamení zatříděného do Katalogu odpadů pod kódem 17 05 04</t>
  </si>
  <si>
    <t>344.34*1.8</t>
  </si>
  <si>
    <t>619.81</t>
  </si>
  <si>
    <t>-826404875</t>
  </si>
  <si>
    <t>16.8</t>
  </si>
  <si>
    <t>-1.1*1.1*0.8*3 "st.šachty"</t>
  </si>
  <si>
    <t>-(3.14*0.7*0.7*0.3+3.14*1.2*1.2*0.6) " studna+jil"</t>
  </si>
  <si>
    <t xml:space="preserve">Mezisoučet  štěrk</t>
  </si>
  <si>
    <t>10.72</t>
  </si>
  <si>
    <t>-768810310</t>
  </si>
  <si>
    <t>10.72*1.89*1.01</t>
  </si>
  <si>
    <t>20.46</t>
  </si>
  <si>
    <t>17415110R</t>
  </si>
  <si>
    <t>Zásyp -dosyp jam, šachet rýh nebo kolem objektů sypaninou se zhutněním</t>
  </si>
  <si>
    <t>1636738755</t>
  </si>
  <si>
    <t>Zásyp -dosyp sypaninou z jakékoliv horniny strojně s uložením výkopku ve vrstvách se zhutněním jam, šachet, rýh nebo kolem objektů v těchto vykopávkách</t>
  </si>
  <si>
    <t>31.5*0.08</t>
  </si>
  <si>
    <t>Mezisoučet štěrkodrt u zvýšené obtuby</t>
  </si>
  <si>
    <t>20.74</t>
  </si>
  <si>
    <t xml:space="preserve">Mezisoučet  dosyp zemina</t>
  </si>
  <si>
    <t>56*0.2</t>
  </si>
  <si>
    <t>Mezisoučet kačírek</t>
  </si>
  <si>
    <t>58344197</t>
  </si>
  <si>
    <t>štěrkodrť frakce 0/63</t>
  </si>
  <si>
    <t>1715588029</t>
  </si>
  <si>
    <t>31.5*0.08*1.89*1.01</t>
  </si>
  <si>
    <t>58337403</t>
  </si>
  <si>
    <t>kamenivo dekorační (kačírek) frakce 16/32</t>
  </si>
  <si>
    <t>-1801569958</t>
  </si>
  <si>
    <t>56*0.2*1.89*1.01</t>
  </si>
  <si>
    <t>638217294</t>
  </si>
  <si>
    <t>1.0*0.7*16 " přípojky"</t>
  </si>
  <si>
    <t>0.25*2 " UV-lom.výsivky"</t>
  </si>
  <si>
    <t>1306050114</t>
  </si>
  <si>
    <t>11.2*1.89*1.01</t>
  </si>
  <si>
    <t>1467132899</t>
  </si>
  <si>
    <t>0.25*2*1.89*1.01</t>
  </si>
  <si>
    <t>0.95</t>
  </si>
  <si>
    <t>181111111</t>
  </si>
  <si>
    <t>Plošná úprava terénu do 500 m2 zemina skupiny 1 až 4 nerovnosti přes 50 do 100 mm v rovinně a svahu do 1:5</t>
  </si>
  <si>
    <t>960590930</t>
  </si>
  <si>
    <t>Plošná úprava terénu v zemině skupiny 1 až 4 s urovnáním povrchu bez doplnění ornice souvislé plochy do 500 m2 při nerovnostech terénu přes 50 do 100 mm v rovině nebo na svahu do 1:5</t>
  </si>
  <si>
    <t>0 "dle proj.-původní zatr.plocha"</t>
  </si>
  <si>
    <t>1821280058</t>
  </si>
  <si>
    <t>54+106+21+17.5+37+541+260+41</t>
  </si>
  <si>
    <t>181351103</t>
  </si>
  <si>
    <t>Rozprostření ornice tl vrstvy do 200 mm pl přes 100 do 500 m2 v rovině nebo ve svahu do 1:5 strojně</t>
  </si>
  <si>
    <t>-661954363</t>
  </si>
  <si>
    <t>Rozprostření a urovnání ornice v rovině nebo ve svahu sklonu do 1:5 strojně při souvislé ploše přes 100 do 500 m2, tl. vrstvy do 200 mm</t>
  </si>
  <si>
    <t>0 " TL.100mm"</t>
  </si>
  <si>
    <t>181411131</t>
  </si>
  <si>
    <t>Založení parkového trávníku výsevem pl do 1000 m2 v rovině a ve svahu do 1:5</t>
  </si>
  <si>
    <t>-2119235442</t>
  </si>
  <si>
    <t>Založení trávníku na půdě předem připravené plochy do 1000 m2 výsevem včetně utažení parkového v rovině nebo na svahu do 1:5</t>
  </si>
  <si>
    <t>0 " dle proj."</t>
  </si>
  <si>
    <t>00572470</t>
  </si>
  <si>
    <t>osivo směs travní univerzál</t>
  </si>
  <si>
    <t>kg</t>
  </si>
  <si>
    <t>723884945</t>
  </si>
  <si>
    <t xml:space="preserve">0 </t>
  </si>
  <si>
    <t>184818231</t>
  </si>
  <si>
    <t>Ochrana kmene průměru do 300 mm bedněním výšky do 2 m</t>
  </si>
  <si>
    <t>-993735619</t>
  </si>
  <si>
    <t>Ochrana kmene bedněním před poškozením stavebním provozem zřízení včetně odstranění výšky bednění do 2 m průměru kmene do 300 mm</t>
  </si>
  <si>
    <t>185804312</t>
  </si>
  <si>
    <t>Zalití rostlin vodou plocha přes 20 m2</t>
  </si>
  <si>
    <t>-1323707619</t>
  </si>
  <si>
    <t>Zalití rostlin vodou plochy záhonů jednotlivě přes 20 m2</t>
  </si>
  <si>
    <t>247681114</t>
  </si>
  <si>
    <t>Těsnění studny z jílu se zhutněním</t>
  </si>
  <si>
    <t>-1452140094</t>
  </si>
  <si>
    <t>Obsyp a těsnění vodárenské studny těsnění se zhutněním z jílu</t>
  </si>
  <si>
    <t>(2.4*2.4-3.14*0.7*0.7)*0.6</t>
  </si>
  <si>
    <t>2.54</t>
  </si>
  <si>
    <t>5812174R</t>
  </si>
  <si>
    <t xml:space="preserve">zemina jílovinová </t>
  </si>
  <si>
    <t>367905522</t>
  </si>
  <si>
    <t>zemina jílovinová</t>
  </si>
  <si>
    <t>2.54*2.2*1.01</t>
  </si>
  <si>
    <t>5.65</t>
  </si>
  <si>
    <t>203375954</t>
  </si>
  <si>
    <t xml:space="preserve">3.14*0.4*0.4*0.1*1.05*2 "UV" </t>
  </si>
  <si>
    <t>0.11</t>
  </si>
  <si>
    <t>-1643208737</t>
  </si>
  <si>
    <t>1.0*0.1*16.0" přípojky"</t>
  </si>
  <si>
    <t>-155812833</t>
  </si>
  <si>
    <t>2 "uv"</t>
  </si>
  <si>
    <t>1 " studna"</t>
  </si>
  <si>
    <t>2022302735</t>
  </si>
  <si>
    <t>2.02</t>
  </si>
  <si>
    <t>59224176</t>
  </si>
  <si>
    <t>prstenec šachtový vyrovnávací betonový 625x120x80mm</t>
  </si>
  <si>
    <t>1170605702</t>
  </si>
  <si>
    <t>1.01</t>
  </si>
  <si>
    <t>-1709881744</t>
  </si>
  <si>
    <t>3.14*0.4*0.4*0.1*1.05*2</t>
  </si>
  <si>
    <t>-1908840571</t>
  </si>
  <si>
    <t>3.14*0.8*0.1*2</t>
  </si>
  <si>
    <t>0.5</t>
  </si>
  <si>
    <t>640084353</t>
  </si>
  <si>
    <t>45238613R</t>
  </si>
  <si>
    <t>Vyrovnávací prstence z betonu prostého tř. C 25/30 v, 300 mm s ocelovou výztuží pr.12mm vč.bednení a odbedění</t>
  </si>
  <si>
    <t>-367365540</t>
  </si>
  <si>
    <t xml:space="preserve">1  " studna -0.8m3"</t>
  </si>
  <si>
    <t>Podklad z kameniva hrubého drceného vel. 0-125 mm tl 200 mm -sanace dle proj. 2*200mm</t>
  </si>
  <si>
    <t>984397370</t>
  </si>
  <si>
    <t xml:space="preserve">Podklad z kameniva hrubého drceného  vel. 0-125 mm, s rozprostřením a zhutněním, po zhutnění tl. 200 mm</t>
  </si>
  <si>
    <t>((57+106+37)-(17*0.2))*2</t>
  </si>
  <si>
    <t xml:space="preserve"> " pokld.sanace ve dvou vrstvách"</t>
  </si>
  <si>
    <t>564710011</t>
  </si>
  <si>
    <t>Podklad nebo kryt z kameniva hrubého drceného vel. 8-16 mm plochy přes 100 m2 tl 50 mm</t>
  </si>
  <si>
    <t>-169340867</t>
  </si>
  <si>
    <t>Podklad nebo kryt z kameniva hrubého drceného vel. 8-16 mm s rozprostřením a zhutněním plochy přes 100 m2, po zhutnění tl. 50 mm</t>
  </si>
  <si>
    <t>541</t>
  </si>
  <si>
    <t>Mezisoučet nová konstr.chodníku</t>
  </si>
  <si>
    <t>17.5</t>
  </si>
  <si>
    <t>Mezisoučet nová konstr,konstr.stání pro kontejnery</t>
  </si>
  <si>
    <t>260</t>
  </si>
  <si>
    <t>Mezisoučet nová konstr.sjezdů</t>
  </si>
  <si>
    <t>Mezisoučet nová konstr.park.stání v dlažbě</t>
  </si>
  <si>
    <t>56475011R</t>
  </si>
  <si>
    <t>Podklad z kameniva hrubého drceného vel. 0-32 mm plochy přes 100 m2 tl 150 mm</t>
  </si>
  <si>
    <t>-1676485143</t>
  </si>
  <si>
    <t>Podklad nebo kryt z kameniva hrubého drceného vel. 0-32 mm s rozprostřením a zhutněním plochy přes 100 m2, po zhutnění tl. 150 mm</t>
  </si>
  <si>
    <t>Mezisoučet nová konstr.v asf.kom. park.zálivu</t>
  </si>
  <si>
    <t>Mezisoučet nová konstr. asf.kom.v rýze</t>
  </si>
  <si>
    <t>56476010R</t>
  </si>
  <si>
    <t>Podklad z kameniva hrubého drceného vel. 0-32 mm plochy do 100 m2 tl 200 mm</t>
  </si>
  <si>
    <t>1137700421</t>
  </si>
  <si>
    <t>Podklad nebo kryt z kameniva hrubého drceného vel. 0-32 mm s rozprostřením a zhutněním plochy jednotlivě do 100 m2, po zhutnění tl. 200 mm</t>
  </si>
  <si>
    <t>Mezisoučet nová konstr,asf.komun. vapojení a hranu</t>
  </si>
  <si>
    <t>564811011</t>
  </si>
  <si>
    <t>Podklad ze štěrkodrtě ŠD plochy do 100 m2 tl 50 mm</t>
  </si>
  <si>
    <t>-1383825734</t>
  </si>
  <si>
    <t>Podklad ze štěrkodrti ŠD s rozprostřením a zhutněním plochy jednotlivě do 100 m2, po zhutnění tl. 50 mm</t>
  </si>
  <si>
    <t>31.5</t>
  </si>
  <si>
    <t>Mezisoučetoprava asf.krytu-zvýšení krytu vozovky -Soukenická k UV18</t>
  </si>
  <si>
    <t>564831111</t>
  </si>
  <si>
    <t>Podklad ze štěrkodrtě ŠD plochy přes 100 m2 tl 100 mm</t>
  </si>
  <si>
    <t>1497868588</t>
  </si>
  <si>
    <t>Podklad ze štěrkodrti ŠD s rozprostřením a zhutněním plochy přes 100 m2, po zhutnění tl. 100 mm</t>
  </si>
  <si>
    <t>658280088</t>
  </si>
  <si>
    <t>Mezisoučet práh kamen.-nájezdy</t>
  </si>
  <si>
    <t>Mezisoučet dlažba retardéru v horní ploše</t>
  </si>
  <si>
    <t>565131111</t>
  </si>
  <si>
    <t>Vyrovnání povrchu dosavadních podkladů obalovaným kamenivem ACP tl 50 mm</t>
  </si>
  <si>
    <t>-2038228422</t>
  </si>
  <si>
    <t>Vyrovnání povrchu dosavadních podkladů s rozprostřením hmot a zhutněním obalovaným kamenivem ACP tl. 50 mm</t>
  </si>
  <si>
    <t>1.5*15 " lokální výspravení"</t>
  </si>
  <si>
    <t>565135101</t>
  </si>
  <si>
    <t>Asfaltový beton vrstva podkladní ACP 16 S tl 50 mm š do 1,5 m z nemodifikovaného asfaltu</t>
  </si>
  <si>
    <t>-1908895923</t>
  </si>
  <si>
    <t>Asfaltový beton vrstva podkladní ACP 16 z nemodifikovaného asfaltu s rozprostřením a zhutněním ACP 16 S v pruhu šířky do 1,5 m, po zhutnění tl. 50 mm</t>
  </si>
  <si>
    <t xml:space="preserve">Mezisoučetoprava asf.krytu-zvýšení krytu vozovky -Soukenická  k UV18</t>
  </si>
  <si>
    <t>565155101</t>
  </si>
  <si>
    <t>Asfaltový beton vrstva podkladní ACP 16 S tl 70 mm š do 1,5 m z nemodifikovaného asfaltu</t>
  </si>
  <si>
    <t>1338809873</t>
  </si>
  <si>
    <t>Asfaltový beton vrstva podkladní ACP 16 z nemodifikovaného asfaltu s rozprostřením a zhutněním ACP 16 S v pruhu šířky do 1,5 m, po zhutnění tl. 70 mm</t>
  </si>
  <si>
    <t>567122111</t>
  </si>
  <si>
    <t>Podklad ze směsi stmelené cementem SC C 8/10 (KSC I) tl 120 mm</t>
  </si>
  <si>
    <t>-1591612343</t>
  </si>
  <si>
    <t>Podklad ze směsi stmelené cementem SC bez dilatačních spár, s rozprostřením a zhutněním SC C 8/10 (KSC I), po zhutnění tl. 120 mm</t>
  </si>
  <si>
    <t>1193784942</t>
  </si>
  <si>
    <t xml:space="preserve">Postřik živičný infiltrační PI  s posypem z asfaltu množství 0,50 kg/m2 </t>
  </si>
  <si>
    <t>-611165939</t>
  </si>
  <si>
    <t>57321110R</t>
  </si>
  <si>
    <t>Postřik živičný spojovací z asfaltu v množství 0,40 kg/m2</t>
  </si>
  <si>
    <t>100496880</t>
  </si>
  <si>
    <t>Postřik spojovací PS bez posypu kamenivem z asfaltu silničního, v množství 0,40 kg/m2</t>
  </si>
  <si>
    <t xml:space="preserve">797  </t>
  </si>
  <si>
    <t xml:space="preserve">Mezisoučet-  oprava   asf. krytu  -Soukenická</t>
  </si>
  <si>
    <t>1115318458</t>
  </si>
  <si>
    <t xml:space="preserve">797 </t>
  </si>
  <si>
    <t>221.8</t>
  </si>
  <si>
    <t>Mezisoučet oprava asf.krytu na stáv.krat v jedné vrstvě</t>
  </si>
  <si>
    <t>577134111</t>
  </si>
  <si>
    <t>Asfaltový beton vrstva obrusná ACO 11+ tř. I tl 40 mm š do 3 m z nemodifikovaného asfaltu</t>
  </si>
  <si>
    <t>1666437997</t>
  </si>
  <si>
    <t>Asfaltový beton vrstva obrusná ACO 11 z nemodifikovaného asfaltu s rozprostřením a se zhutněním ACO 11+ v pruhu šířky přes 1,5 do 3 m, po zhutnění tl. 40 mm</t>
  </si>
  <si>
    <t>577144111</t>
  </si>
  <si>
    <t>Asfaltový beton vrstva obrusná ACO 11+ tř. I tl 50 mm š do 3 m z nemodifikovaného asfaltu</t>
  </si>
  <si>
    <t>-1824312456</t>
  </si>
  <si>
    <t>Asfaltový beton vrstva obrusná ACO 11 z nemodifikovaného asfaltu s rozprostřením a se zhutněním ACO 11+ v pruhu šířky přes 1,5 do 3 m, po zhutnění tl. 50 mm</t>
  </si>
  <si>
    <t>57714510R</t>
  </si>
  <si>
    <t xml:space="preserve">Vyrovnávací  ložní vrstva -asfaltový beton vrstva ložní ACL 16 (ABH) tl  průměrně 50 mm š do 3 m z nemodifikovaného asfaltu</t>
  </si>
  <si>
    <t>-493499931</t>
  </si>
  <si>
    <t xml:space="preserve">797 "  pr. tl.-50mm" </t>
  </si>
  <si>
    <t>577145112</t>
  </si>
  <si>
    <t>Asfaltový beton vrstva ložní ACL 16 + tl 50 mm š do 3 m z nemodifikovaného asfaltu</t>
  </si>
  <si>
    <t>989567316</t>
  </si>
  <si>
    <t>Asfaltový beton vrstva ložní ACL 16 z nemodifikovaného asfaltu s rozprostřením a zhutněním ACL 16 + v pruhu šířky do 3 m, po zhutnění tl. 50 mm</t>
  </si>
  <si>
    <t>57715512R</t>
  </si>
  <si>
    <t xml:space="preserve">Vyrovnávací  ložní vrstva -asfaltový beton vrstva ložní ACL 16 (ABH) tl  průměrně 60 mm š do 3 m z nemodifikovaného asfaltu</t>
  </si>
  <si>
    <t>1086099142</t>
  </si>
  <si>
    <t>584121109</t>
  </si>
  <si>
    <t>Osazení silničních dílců z ŽB do lože z kameniva těženého tl 40 mm plochy do 50 m2</t>
  </si>
  <si>
    <t>385550863</t>
  </si>
  <si>
    <t>Osazení silničních dílců ze železového betonu s podkladem z kameniva těženého do tl. 40 mm jakéhokoliv druhu a velikosti, na plochu jednotlivě přes 15 do 50 m2</t>
  </si>
  <si>
    <t>-1253261750</t>
  </si>
  <si>
    <t>3.03</t>
  </si>
  <si>
    <t>-674215268</t>
  </si>
  <si>
    <t xml:space="preserve">1 " 17m2" </t>
  </si>
  <si>
    <t>59114111R</t>
  </si>
  <si>
    <t xml:space="preserve">Kladení dlažby z kostek velkých z kamene  -vyspárovaná betonm vč.beton lože C16/20  TL.50 nn</t>
  </si>
  <si>
    <t>303712016</t>
  </si>
  <si>
    <t xml:space="preserve">Kladení dlažby z kostek  s vyplněním spár, s dvojím beraněním a se smetením přebytečného materiálu na krajnici velkých z kamene, do lože z betonu C16/20  TL.50 mm</t>
  </si>
  <si>
    <t>Poznámka k položce:_x000d_
-vyspárovaná betonm</t>
  </si>
  <si>
    <t>59114112R</t>
  </si>
  <si>
    <t xml:space="preserve">Kladení dlažby z kostek velkých z kamene -vyspárovaná betonm vč.beton lože C16/20  TL.100 nn</t>
  </si>
  <si>
    <t>-752171329</t>
  </si>
  <si>
    <t xml:space="preserve">Kladení dlažby z kostek s vyplněním spár, s dvojím beraněním a se smetením přebytečného materiálu na krajnici velkých z kamene, do lože z betonu C16/20  TL.100 mm</t>
  </si>
  <si>
    <t xml:space="preserve">Mezisoučet  retardér s ložem z betonu</t>
  </si>
  <si>
    <t>5838100R</t>
  </si>
  <si>
    <t>kostka dlažební žula velká 12</t>
  </si>
  <si>
    <t>-1466805507</t>
  </si>
  <si>
    <t>17*1.01</t>
  </si>
  <si>
    <t>30*1.01</t>
  </si>
  <si>
    <t>47.5</t>
  </si>
  <si>
    <t>59124111R</t>
  </si>
  <si>
    <t xml:space="preserve">Kladení dlažby z kostek drobných z kamene -vyspárovaná betonm vč.beton lože C16/20  TL.100 nn</t>
  </si>
  <si>
    <t>-1031330885</t>
  </si>
  <si>
    <t>58381014</t>
  </si>
  <si>
    <t>kostka řezanoštípaná dlažební žula 10x10x8cm</t>
  </si>
  <si>
    <t>-1251562367</t>
  </si>
  <si>
    <t>2*1.02</t>
  </si>
  <si>
    <t>596211113</t>
  </si>
  <si>
    <t>Kladení zámkové dlažby komunikací pro pěší ručně tl 60 mm skupiny A pl přes 300 m2</t>
  </si>
  <si>
    <t>-2070171920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</si>
  <si>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</si>
  <si>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 xml:space="preserve">Mezisoučet původní dlažba  tl60mm</t>
  </si>
  <si>
    <t>Mezisoučet dlžba pro nevid. tl60mm červená</t>
  </si>
  <si>
    <t>59245015</t>
  </si>
  <si>
    <t>dlažba zámková betonová tvaru I 200x165mm tl 60mm přírodní</t>
  </si>
  <si>
    <t>-204601431</t>
  </si>
  <si>
    <t xml:space="preserve">Poznámka k položce:_x000d_
REALIZACE PRACÍ BUDE PROVEDENO PRACOVNÍKY MĚSTA STAŇKOV, MNOŽSTVÍ JE UVEDENO V SAMOSTATNÉM ROZPOČTU SO 102b_x000d_
_x000d_
Spotřeba: 36 kus/m2_x000d_
</t>
  </si>
  <si>
    <t>Mezisoučet přírofní -chod.+kontej.</t>
  </si>
  <si>
    <t xml:space="preserve">Mezisoučet -původ.dlažba  +5% nové</t>
  </si>
  <si>
    <t>5924522R</t>
  </si>
  <si>
    <t>dlažba zámková tvaru I základní pro nevidomé 200x165x60mm barevná</t>
  </si>
  <si>
    <t>1590103854</t>
  </si>
  <si>
    <t>596211114</t>
  </si>
  <si>
    <t>Příplatek za kombinaci dvou barev u kladení betonových dlažeb komunikací pro pěší ručně tl 60 mm skupiny A</t>
  </si>
  <si>
    <t>-1618830820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</si>
  <si>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dvou barev</t>
  </si>
  <si>
    <t>59621221R</t>
  </si>
  <si>
    <t>Kladení zámkové dlažby pozemních komunikací ručně tl 80 mm skupiny A pl do 50 m2 do beton.lože tl. 100mm</t>
  </si>
  <si>
    <t>-92248267</t>
  </si>
  <si>
    <t xml:space="preserve">Kladení dlažby z betonových zámkových dlaždic pozemních komunikací ručně do lože z betonu C16/20  tl.  100 mm, s vyplněním spár, s dvojitým hutněním vibrováním a se smetením přebytečného materiálu na krajnici tl. 80 mm skupiny A, pro plochy do  50 m2</t>
  </si>
  <si>
    <t>592450131</t>
  </si>
  <si>
    <t>dlažba zámková tvaru I 200x165x80mm přírodní</t>
  </si>
  <si>
    <t>-1824180780</t>
  </si>
  <si>
    <t>24*1.03</t>
  </si>
  <si>
    <t>596212213</t>
  </si>
  <si>
    <t>Kladení zámkové dlažby pozemních komunikací ručně tl 80 mm skupiny A pl přes 300 m2</t>
  </si>
  <si>
    <t>-2127022265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</si>
  <si>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300 m2</t>
  </si>
  <si>
    <t xml:space="preserve">Mezisoučet původní dlažba  tl80mm</t>
  </si>
  <si>
    <t>Mezisoučet dlžba pro nevid. tl80mm červená</t>
  </si>
  <si>
    <t>59245013</t>
  </si>
  <si>
    <t>dlažba zámková betonová tvaru I 200x165mm tl 80mm přírodní</t>
  </si>
  <si>
    <t>2139448447</t>
  </si>
  <si>
    <t>Poznámka k položce:_x000d_
REALIZACE PRACÍ BUDE PROVEDENO PRACOVNÍKY MĚSTA STAŇKOV, MNOŽSTVÍ JE UVEDENO V SAMOSTATNÉM ROZPOČTU SO 102b_x000d_
_x000d_
Spotřeba: 36 kus/m2</t>
  </si>
  <si>
    <t>5924523R</t>
  </si>
  <si>
    <t xml:space="preserve">dlažba zámková tvaru I základní pro nevidomé 200x165x80mm barevná </t>
  </si>
  <si>
    <t>134147916</t>
  </si>
  <si>
    <t>dlažba zámková tvaru I základní pro nevidomé 200x165x80mm barevná</t>
  </si>
  <si>
    <t>596212214</t>
  </si>
  <si>
    <t>Příplatek za kombinaci dvou barev u betonových dlažeb pozemních komunikací ručně tl 80 mm skupiny A</t>
  </si>
  <si>
    <t>-1681027672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</si>
  <si>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Příplatek k cenám za dlažbu z prvků dvou barev</t>
  </si>
  <si>
    <t>596841120</t>
  </si>
  <si>
    <t>Kladení betonové dlažby komunikací pro pěší do lože z cement malty velikosti do 0,09 m2 pl do 50 m2</t>
  </si>
  <si>
    <t>692570625</t>
  </si>
  <si>
    <t>Kladení dlažby z betonových nebo kameninových dlaždic komunikací pro pěší s vyplněním spár a se smetením přebytečného materiálu na vzdálenost do 3 m s ložem z cementové malty tl. do 30 mm velikosti dlaždic do 0,09 m2 (bez zámku), pro plochy do 50 m2</t>
  </si>
  <si>
    <t>0 "v pruhu š,400mm vodící linie pro nevidomé z rastrové dl."</t>
  </si>
  <si>
    <t>5924522R.1</t>
  </si>
  <si>
    <t>dlažba pro nevidomé s vystouplými drážkami,barvy bílé ,povrch hladký tl.60mm š.pruhu 400mm</t>
  </si>
  <si>
    <t>905775964</t>
  </si>
  <si>
    <t>dlažba pro nevidomé s vystouplými drážkami,barvy bílé ,povrch hladký tl.60mm š.pruhu 400mm -8.6bm</t>
  </si>
  <si>
    <t>1929665160</t>
  </si>
  <si>
    <t>(7+8+0,5*2)*1.03</t>
  </si>
  <si>
    <t>16.5</t>
  </si>
  <si>
    <t>-261091370</t>
  </si>
  <si>
    <t>2+4 "kolena"</t>
  </si>
  <si>
    <t>1 "redukce"</t>
  </si>
  <si>
    <t>799358904</t>
  </si>
  <si>
    <t>2*1.03</t>
  </si>
  <si>
    <t>2.1</t>
  </si>
  <si>
    <t>-1131789417</t>
  </si>
  <si>
    <t>4*1.03</t>
  </si>
  <si>
    <t>28611504</t>
  </si>
  <si>
    <t>redukce kanalizační PVC 160/110</t>
  </si>
  <si>
    <t>534646921</t>
  </si>
  <si>
    <t>1460976605</t>
  </si>
  <si>
    <t>2 " bet.potr."</t>
  </si>
  <si>
    <t>87735512R.1</t>
  </si>
  <si>
    <t xml:space="preserve">Montáž +dodáv.-navrtav. sedlo  600/150 kolmo  na potrubí z kanalizačních trub z PVC  do DN 200 vč těsnění</t>
  </si>
  <si>
    <t>337675380</t>
  </si>
  <si>
    <t>89011181R</t>
  </si>
  <si>
    <t>Bourání studny ze zdiva kamenného ručně obestavěného prostoru do 1,5 m3 vč.ochrany proti padání kamenů</t>
  </si>
  <si>
    <t>2021807985</t>
  </si>
  <si>
    <t>5*0.7*0.2</t>
  </si>
  <si>
    <t>-1816297674</t>
  </si>
  <si>
    <t xml:space="preserve">1.1*3 </t>
  </si>
  <si>
    <t>-518716654</t>
  </si>
  <si>
    <t>2*0,4 "uliční vpusti"</t>
  </si>
  <si>
    <t>89041181R</t>
  </si>
  <si>
    <t xml:space="preserve">Bourání -demont.šachet z prefabrikovaných skruží ručně  1x skruž+1x beton.poklop  </t>
  </si>
  <si>
    <t>-459703759</t>
  </si>
  <si>
    <t xml:space="preserve">Bourání -demont.šachet z prefabrikovaných skruží ručně  1x skruž+1x beton.poklop </t>
  </si>
  <si>
    <t>Těsnicí zkouška kanal.vodou potrubí DN 100 nebo 150 vč zabezp.konc§</t>
  </si>
  <si>
    <t>-1144158292</t>
  </si>
  <si>
    <t>-36753165</t>
  </si>
  <si>
    <t xml:space="preserve">Zatěsnící ucpávkovým vakem stávající  potrubí do DN 400  po dobu výstavby </t>
  </si>
  <si>
    <t>2+2</t>
  </si>
  <si>
    <t xml:space="preserve">Proplach /vyčištění  potrubí -stoky  tlakovou vodou vč.vyčištění vtok.objektu vč.odvozu sedimentu na skládku dle zakona o odpadu</t>
  </si>
  <si>
    <t>1459688686</t>
  </si>
  <si>
    <t xml:space="preserve">Proplach /vyčištění  potrubí  DN 800 tlakovou vodou vč.vyčištění vtok.objektu vč.odvozu sedimentu na skládku dle zakona o odpadu</t>
  </si>
  <si>
    <t xml:space="preserve">  3  " 2.0m *3"</t>
  </si>
  <si>
    <t>1717017262</t>
  </si>
  <si>
    <t xml:space="preserve">(1.1+0.6)*2*0.5*0.25*3 " komínec" </t>
  </si>
  <si>
    <t xml:space="preserve">(1.4+0.6)*2*0.25*0.25*3 " věnec " </t>
  </si>
  <si>
    <t>2.03*1.035</t>
  </si>
  <si>
    <t>1974268143</t>
  </si>
  <si>
    <t>1.1*4*0.5*3+0.6*4*0.5*3 " steny"</t>
  </si>
  <si>
    <t>1.4*4*0.25*3+0.6*4*0.25*3 " venec"</t>
  </si>
  <si>
    <t>1222612007</t>
  </si>
  <si>
    <t>894411311</t>
  </si>
  <si>
    <t>Osazení betonových nebo železobetonových dílců pro šachty skruží rovných</t>
  </si>
  <si>
    <t>640654509</t>
  </si>
  <si>
    <t>5922442R</t>
  </si>
  <si>
    <t>skruž betonové šachty DN 1200 kanalizační 120x25x15cm, bez stupadel</t>
  </si>
  <si>
    <t>-1225999413</t>
  </si>
  <si>
    <t>894414211</t>
  </si>
  <si>
    <t>Osazení betonových nebo železobetonových dílců pro šachty desek zákrytových</t>
  </si>
  <si>
    <t>-1840024116</t>
  </si>
  <si>
    <t>5922407R</t>
  </si>
  <si>
    <t>deska betonová zákrytová k ukončení šachet 1200/625x200mm</t>
  </si>
  <si>
    <t>-1330528402</t>
  </si>
  <si>
    <t xml:space="preserve">deska betonová zákrytová k ukončení šachet  1200/625x200mm</t>
  </si>
  <si>
    <t>1048316513</t>
  </si>
  <si>
    <t>-1852896477</t>
  </si>
  <si>
    <t>822558949</t>
  </si>
  <si>
    <t>1.0</t>
  </si>
  <si>
    <t>961675851</t>
  </si>
  <si>
    <t>895941313</t>
  </si>
  <si>
    <t>Osazení vpusti uliční DN 450 z betonových dílců skruž horní 295 mm</t>
  </si>
  <si>
    <t>435354764</t>
  </si>
  <si>
    <t>Osazení vpusti uliční z betonových dílců DN 450 skruž horní 295 mm</t>
  </si>
  <si>
    <t>59223857</t>
  </si>
  <si>
    <t>skruž betonová horní pro uliční vpusť 450x295x50mm</t>
  </si>
  <si>
    <t>-1653234548</t>
  </si>
  <si>
    <t>-1221925240</t>
  </si>
  <si>
    <t>1972814199</t>
  </si>
  <si>
    <t>899103112</t>
  </si>
  <si>
    <t>Osazení poklopů litinových, ocelových nebo železobetonových včetně rámů pro třídu zatížení B125, C250</t>
  </si>
  <si>
    <t>-1422450648</t>
  </si>
  <si>
    <t>Osazení poklopů šachtových litinových, ocelových nebo železobetonových včetně rámů pro třídu zatížení B125, C250</t>
  </si>
  <si>
    <t>2866176R</t>
  </si>
  <si>
    <t xml:space="preserve">poklop šachtový litinový, litinový rám  pro třídu zatížení B125</t>
  </si>
  <si>
    <t>589098579</t>
  </si>
  <si>
    <t>poklop šachtový litinový, litinový rám 5 pro třídu zatížení B125</t>
  </si>
  <si>
    <t>-310670435</t>
  </si>
  <si>
    <t>2 "rám 785/785mm bez lapače v začátku MK Soukenická na původních šachtovpustech"</t>
  </si>
  <si>
    <t>1 "rám 785/785mm vč.lapače +vtok.poklop UV18a"</t>
  </si>
  <si>
    <t xml:space="preserve">Dod.čtvercového litin.rámu vel.785/785mm vč.poklop šachtový litinový  DN 600 pro třídu zatížení D400 -vtokový</t>
  </si>
  <si>
    <t>1461041152</t>
  </si>
  <si>
    <t>5524224R</t>
  </si>
  <si>
    <t xml:space="preserve">Dod.čtvercového litin.rámu vel.785/785mm vč.poklop šachtový litinový  DN 600 pro třídu zatížení D400 -nevtokový</t>
  </si>
  <si>
    <t>-881266276</t>
  </si>
  <si>
    <t xml:space="preserve">Dod.čtvercového litin.rámu vel.785/785mm vč.poklop šachtový litinový  DN 600 pro třídu zatížení D400 nevtokový</t>
  </si>
  <si>
    <t>1706872145</t>
  </si>
  <si>
    <t>-1191161594</t>
  </si>
  <si>
    <t>-120066657</t>
  </si>
  <si>
    <t>1156869719</t>
  </si>
  <si>
    <t>89920411R</t>
  </si>
  <si>
    <t xml:space="preserve">Osazení  a dodávka mříží litinových včetně rámů a košů na bahno pro třídu zatížení D400,  vč.vyrovnání+prstenec UV 21 stávající</t>
  </si>
  <si>
    <t>-68419673</t>
  </si>
  <si>
    <t>1617822815</t>
  </si>
  <si>
    <t>550833089</t>
  </si>
  <si>
    <t>229740409</t>
  </si>
  <si>
    <t>0.15*2 "sedla"</t>
  </si>
  <si>
    <t>0.2*2+0.15*2 "obet.mrize UV+napojení u výtoku"</t>
  </si>
  <si>
    <t>1686335751</t>
  </si>
  <si>
    <t>0 " s dodávkou"</t>
  </si>
  <si>
    <t>0 " bez dodávky P4-2x+E2b"</t>
  </si>
  <si>
    <t>-1886829942</t>
  </si>
  <si>
    <t>0 "IP6+IP10a"</t>
  </si>
  <si>
    <t>0 "IP 12 se symbolem vozíčkáře"</t>
  </si>
  <si>
    <t>914111121</t>
  </si>
  <si>
    <t>Montáž svislé dopravní značky do velikosti 2 m2 objímkami na sloupek nebo konzolu</t>
  </si>
  <si>
    <t>250788277</t>
  </si>
  <si>
    <t>Montáž svislé dopravní značky základní velikosti do 2 m2 objímkami na sloupky nebo konzoly</t>
  </si>
  <si>
    <t>4044428R</t>
  </si>
  <si>
    <t xml:space="preserve">Dod.  dopravní značky  výstražné, upravující přednost,zákazové, příkazové,informatívní,dodatkové  do 2m2</t>
  </si>
  <si>
    <t>1665024265</t>
  </si>
  <si>
    <t>0 " IZ8"</t>
  </si>
  <si>
    <t>135</t>
  </si>
  <si>
    <t>922366931</t>
  </si>
  <si>
    <t>0 " na sloupku"</t>
  </si>
  <si>
    <t>0 " bez sloupku-s konzolou"</t>
  </si>
  <si>
    <t>136</t>
  </si>
  <si>
    <t>767312323</t>
  </si>
  <si>
    <t>137</t>
  </si>
  <si>
    <t>-1133231696</t>
  </si>
  <si>
    <t>0 "vč. zrcadloa</t>
  </si>
  <si>
    <t>138</t>
  </si>
  <si>
    <t>-1825987484</t>
  </si>
  <si>
    <t>0 " vč. zrcadla"</t>
  </si>
  <si>
    <t>139</t>
  </si>
  <si>
    <t>914531112</t>
  </si>
  <si>
    <t>Montáž konzoly na zeď velikosti do 1 m2 pro uchycení dopravních značek</t>
  </si>
  <si>
    <t>-602221670</t>
  </si>
  <si>
    <t>Montáž konzol nebo nástavců pro osazení dopravních značek velikosti do 1 m2 na zeď</t>
  </si>
  <si>
    <t>140</t>
  </si>
  <si>
    <t>4044522R</t>
  </si>
  <si>
    <t>držák dopravní značky na stěnu D 60mm vč.uchycení</t>
  </si>
  <si>
    <t>649886388</t>
  </si>
  <si>
    <t xml:space="preserve">držák dopravní značky na stěnu D 60mm  vč.uchycení</t>
  </si>
  <si>
    <t>141</t>
  </si>
  <si>
    <t>915131112</t>
  </si>
  <si>
    <t>Vodorovné dopravní značení přechody pro chodce, šipky, symboly retroreflexní bílá barva</t>
  </si>
  <si>
    <t>-1480560035</t>
  </si>
  <si>
    <t>Vodorovné dopravní značení stříkané barvou přechody pro chodce, šipky, symboly bílé retroreflexní</t>
  </si>
  <si>
    <t>142</t>
  </si>
  <si>
    <t>-1918738304</t>
  </si>
  <si>
    <t>155.1 "20/10/8"</t>
  </si>
  <si>
    <t>143</t>
  </si>
  <si>
    <t>916131213</t>
  </si>
  <si>
    <t>Osazení silničního obrubníku betonového stojatého s boční opěrou do lože z betonu prostého</t>
  </si>
  <si>
    <t>1093176599</t>
  </si>
  <si>
    <t>Osazení silničního obrubníku betonového se zřízením lože, s vyplněním a zatřením spár cementovou maltou stojatého s boční opěrou z betonu prostého, do lože z betonu prostého</t>
  </si>
  <si>
    <t xml:space="preserve">541 " dle proj.150/250/1000- sil." </t>
  </si>
  <si>
    <t xml:space="preserve">154 " dle proj.150/250/1000- MK-Soukenická" </t>
  </si>
  <si>
    <t xml:space="preserve">283.5 " najezdová. 150/150/1000 -sil." </t>
  </si>
  <si>
    <t xml:space="preserve">33.5" najezdová. 150/150/1000 -MK" </t>
  </si>
  <si>
    <t xml:space="preserve">101 "přechodová 150/250/150/1000 -sil." </t>
  </si>
  <si>
    <t xml:space="preserve">17  "přechodová 150/250/150/1000 -MK" </t>
  </si>
  <si>
    <t>9.0" vnější -oblouk R-1.0m"</t>
  </si>
  <si>
    <t>3.5" vnější -oblouk R-2.0m"</t>
  </si>
  <si>
    <t>0.7" vnitřní -oblouk R-0.5m"</t>
  </si>
  <si>
    <t>144</t>
  </si>
  <si>
    <t>59217031</t>
  </si>
  <si>
    <t>obrubník silniční betonový 1000x150x250mm</t>
  </si>
  <si>
    <t>-704853390</t>
  </si>
  <si>
    <t xml:space="preserve">541*1.01 " dle proj.150/250/1000- sil." </t>
  </si>
  <si>
    <t xml:space="preserve">154*1.01 " dle proj.150/250/1000- MK-Soukenická" </t>
  </si>
  <si>
    <t>702</t>
  </si>
  <si>
    <t>145</t>
  </si>
  <si>
    <t>59217029</t>
  </si>
  <si>
    <t>obrubník silniční betonový nájezdový 1000x150x150mm</t>
  </si>
  <si>
    <t>467881014</t>
  </si>
  <si>
    <t xml:space="preserve">283.5*1.01 " najezdová. 150/150/1000 -sil." </t>
  </si>
  <si>
    <t xml:space="preserve">33.5*1.01" najezdová. 150/150/1000 -MK" </t>
  </si>
  <si>
    <t>320.2</t>
  </si>
  <si>
    <t>146</t>
  </si>
  <si>
    <t>59217030</t>
  </si>
  <si>
    <t>obrubník silniční betonový přechodový 1000x150x150-250mm</t>
  </si>
  <si>
    <t>1763319888</t>
  </si>
  <si>
    <t xml:space="preserve">101*1.01 "přechodová 150/250/150/1000 -sil." </t>
  </si>
  <si>
    <t xml:space="preserve">17*1.01  "přechodová 150/250/150/1000 -MK" </t>
  </si>
  <si>
    <t>119.2</t>
  </si>
  <si>
    <t>147</t>
  </si>
  <si>
    <t>5921703R</t>
  </si>
  <si>
    <t xml:space="preserve">obrubník betonový pro kruhový objezd vnitřní R0,5 </t>
  </si>
  <si>
    <t>-26918883</t>
  </si>
  <si>
    <t>1.01" vnitřní -oblouk R-0.5m"</t>
  </si>
  <si>
    <t>148</t>
  </si>
  <si>
    <t>5921704R</t>
  </si>
  <si>
    <t xml:space="preserve">obrubník betonový pro kruhový objezd vnější R1 </t>
  </si>
  <si>
    <t>1511555596</t>
  </si>
  <si>
    <t>12.12" vnější -oblouk R-1.0m"</t>
  </si>
  <si>
    <t>149</t>
  </si>
  <si>
    <t>5921705R</t>
  </si>
  <si>
    <t xml:space="preserve">obrubník betonový obloukový vnější  R 2,0 </t>
  </si>
  <si>
    <t>748346028</t>
  </si>
  <si>
    <t xml:space="preserve">obrubník betonový obloukový vnější  R2,0  </t>
  </si>
  <si>
    <t>4.04" vnější -oblouk R-2.0m"</t>
  </si>
  <si>
    <t>150</t>
  </si>
  <si>
    <t>916231213</t>
  </si>
  <si>
    <t>Osazení chodníkového obrubníku betonového stojatého s boční opěrou do lože z betonu prostého</t>
  </si>
  <si>
    <t>-542855116</t>
  </si>
  <si>
    <t>Osazení chodníkového obrubníku betonového se zřízením lože, s vyplněním a zatřením spár cementovou maltou stojatého s boční opěrou z betonu prostého, do lože z betonu prostého</t>
  </si>
  <si>
    <t>203.5 "dle proj. 100/250/1000 -sil."</t>
  </si>
  <si>
    <t>15.5"dle proj. 100/250/1000 -MK"</t>
  </si>
  <si>
    <t>151</t>
  </si>
  <si>
    <t>59217017</t>
  </si>
  <si>
    <t>obrubník betonový chodníkový 1000x100x250mm</t>
  </si>
  <si>
    <t>-932276257</t>
  </si>
  <si>
    <t>219*1.02</t>
  </si>
  <si>
    <t>223.4</t>
  </si>
  <si>
    <t>152</t>
  </si>
  <si>
    <t>916331112</t>
  </si>
  <si>
    <t>Osazení zahradního obrubníku betonového do lože z betonu s boční opěrou</t>
  </si>
  <si>
    <t>1737316396</t>
  </si>
  <si>
    <t>Osazení zahradního obrubníku betonového s ložem tl. od 50 do 100 mm z betonu prostého tř. C 12/15 s boční opěrou z betonu prostého tř. C 12/15</t>
  </si>
  <si>
    <t xml:space="preserve">250.5"50/200/1000 -sil." </t>
  </si>
  <si>
    <t xml:space="preserve">7.0 "50/200/1000 -MK" </t>
  </si>
  <si>
    <t>153</t>
  </si>
  <si>
    <t>59217002</t>
  </si>
  <si>
    <t>obrubník zahradní betonový šedý 1000x50x200mm</t>
  </si>
  <si>
    <t>1358309379</t>
  </si>
  <si>
    <t>257.5*1.01</t>
  </si>
  <si>
    <t>260.1</t>
  </si>
  <si>
    <t>154</t>
  </si>
  <si>
    <t>916991121</t>
  </si>
  <si>
    <t>Lože pod obrubníky, krajníky nebo obruby z dlažebních kostek z betonu prostého</t>
  </si>
  <si>
    <t>-1972191509</t>
  </si>
  <si>
    <t xml:space="preserve">0.01*(1143.2+219+257.5) " obrubníky" </t>
  </si>
  <si>
    <t>16.2</t>
  </si>
  <si>
    <t>155</t>
  </si>
  <si>
    <t>91972123R</t>
  </si>
  <si>
    <t>Geomříž pro vyztužení asfaltového povrchu ze skelných vláken s geotextilií pevnost 100 kN/m</t>
  </si>
  <si>
    <t>475381856</t>
  </si>
  <si>
    <t>Geomříž pro vyztužení asfaltového povrchu ze skelných vláken s geotextilií, podélná pevnost v tahu 100 kN/m</t>
  </si>
  <si>
    <t>2*15</t>
  </si>
  <si>
    <t>156</t>
  </si>
  <si>
    <t>-141489396</t>
  </si>
  <si>
    <t>17*1.02</t>
  </si>
  <si>
    <t>157</t>
  </si>
  <si>
    <t>174681030</t>
  </si>
  <si>
    <t>158</t>
  </si>
  <si>
    <t>-89270256</t>
  </si>
  <si>
    <t>317.5 " dle proj."</t>
  </si>
  <si>
    <t>159</t>
  </si>
  <si>
    <t>91973512R</t>
  </si>
  <si>
    <t>Řezání stávajícího betonového krytu -armované panely hl do 100 mm</t>
  </si>
  <si>
    <t>-1573871177</t>
  </si>
  <si>
    <t>160</t>
  </si>
  <si>
    <t>9359322R</t>
  </si>
  <si>
    <t xml:space="preserve">Osazení  a dodav.odvodňov. žlabu +odtok.+vpust s kalov.košem - nenasyc.polyester vyzt.skel.vláknem vč beton.lože. +mříž lit. D 400  šířky 200 mm +čela</t>
  </si>
  <si>
    <t>624687201</t>
  </si>
  <si>
    <t xml:space="preserve">Osazení  a dodav.odvodňov. žlabu +odtok.+vpust s kalov.košem - nenasyc.polyester vyzt.skel.vláknem vč beton.lože. +mříž  lit. D 400  šířky 200 mm +čela</t>
  </si>
  <si>
    <t xml:space="preserve">Poznámka k položce:_x000d_
lože z betunu  C25/30  na zhut.vrstvu ze štěrkopísku-žlab bude oboustr.upnut do beton.obrubníků s boční oopěrou -spoj.-malta pojená synt.prykyřicí </t>
  </si>
  <si>
    <t xml:space="preserve">10.5  "dle  proj." </t>
  </si>
  <si>
    <t>161</t>
  </si>
  <si>
    <t>938909311</t>
  </si>
  <si>
    <t>-1307442390</t>
  </si>
  <si>
    <t>57+106+37+797+221.8</t>
  </si>
  <si>
    <t>162</t>
  </si>
  <si>
    <t>Vyčištění objektů ČOV, nádrží, žlabů a kanálů při v do 3,5 m</t>
  </si>
  <si>
    <t>-1053858996</t>
  </si>
  <si>
    <t>Vyčištění objektů čistíren odpadních vod, nádrží, žlabů nebo kanálů světlé výšky prostoru do 3,5 m</t>
  </si>
  <si>
    <t>1.1*1.1*3</t>
  </si>
  <si>
    <t>163</t>
  </si>
  <si>
    <t>95394312R</t>
  </si>
  <si>
    <t xml:space="preserve">Osazování výrobků do 15 kg/kus do betonu vč.dodávky mater.- úprava přerušené hrany z ocel.plechu s ovál.výstupky tl.10mm-svařený-lomový  vč.kotvení do bet.komstr +povrch.úprava 2x</t>
  </si>
  <si>
    <t>182218675</t>
  </si>
  <si>
    <t>Poznámka k položce:_x000d_
se zajištěním polohy před zabet.-kotvy</t>
  </si>
  <si>
    <t>164</t>
  </si>
  <si>
    <t>1103639657</t>
  </si>
  <si>
    <t>12*3</t>
  </si>
  <si>
    <t>165</t>
  </si>
  <si>
    <t>689180086</t>
  </si>
  <si>
    <t>3 "UV"</t>
  </si>
  <si>
    <t>166</t>
  </si>
  <si>
    <t>979054451</t>
  </si>
  <si>
    <t>Očištění vybouraných zámkových dlaždic s původním spárováním z kameniva těženého</t>
  </si>
  <si>
    <t>1872382426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</si>
  <si>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</si>
  <si>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846+40 " dle proj."</t>
  </si>
  <si>
    <t>167</t>
  </si>
  <si>
    <t>-61048486</t>
  </si>
  <si>
    <t>1.72*3</t>
  </si>
  <si>
    <t>168</t>
  </si>
  <si>
    <t>481171744</t>
  </si>
  <si>
    <t>5.16</t>
  </si>
  <si>
    <t>169</t>
  </si>
  <si>
    <t>244068102</t>
  </si>
  <si>
    <t>170</t>
  </si>
  <si>
    <t>995442538</t>
  </si>
  <si>
    <t>171</t>
  </si>
  <si>
    <t>-397927227</t>
  </si>
  <si>
    <t>172</t>
  </si>
  <si>
    <t>1821249579</t>
  </si>
  <si>
    <t>173</t>
  </si>
  <si>
    <t>-1664923475</t>
  </si>
  <si>
    <t>174</t>
  </si>
  <si>
    <t>-208736708</t>
  </si>
  <si>
    <t>175</t>
  </si>
  <si>
    <t>Příplatek k hloubkovému spárování za práci ve stísněném prostoru</t>
  </si>
  <si>
    <t>-634488616</t>
  </si>
  <si>
    <t>Hloubkové spárování zdiva hloubky přes 40 do 80 mm aktivovanou maltou Příplatek k cenám za práci ve stísněném prostoru</t>
  </si>
  <si>
    <t>176</t>
  </si>
  <si>
    <t>1704567567</t>
  </si>
  <si>
    <t>177</t>
  </si>
  <si>
    <t>2057561640</t>
  </si>
  <si>
    <t>178</t>
  </si>
  <si>
    <t>-417683633</t>
  </si>
  <si>
    <t>179</t>
  </si>
  <si>
    <t>1522978201</t>
  </si>
  <si>
    <t>180</t>
  </si>
  <si>
    <t>1967744898</t>
  </si>
  <si>
    <t>181</t>
  </si>
  <si>
    <t>-773268044</t>
  </si>
  <si>
    <t>182</t>
  </si>
  <si>
    <t>-592873770</t>
  </si>
  <si>
    <t>183</t>
  </si>
  <si>
    <t>-1118609242</t>
  </si>
  <si>
    <t>(1.4+0.6)*2*0.25*3 " očiš.horní plochy "</t>
  </si>
  <si>
    <t>184</t>
  </si>
  <si>
    <t>1447508799</t>
  </si>
  <si>
    <t>8.16</t>
  </si>
  <si>
    <t>185</t>
  </si>
  <si>
    <t>-1850508735</t>
  </si>
  <si>
    <t>186</t>
  </si>
  <si>
    <t>-1088008002</t>
  </si>
  <si>
    <t>187</t>
  </si>
  <si>
    <t>-2019075893</t>
  </si>
  <si>
    <t>188</t>
  </si>
  <si>
    <t>-1391722938</t>
  </si>
  <si>
    <t>997</t>
  </si>
  <si>
    <t>Přesun sutě</t>
  </si>
  <si>
    <t>189</t>
  </si>
  <si>
    <t>-526603261</t>
  </si>
  <si>
    <t>Vodorovná doprava suti bez naložení, ale se složením a s hrubým urovnáním ze sypkých materiálů, na vzdálenost do 1 km</t>
  </si>
  <si>
    <t>252,73 "asf. drť z krytu a ložné"</t>
  </si>
  <si>
    <t>190</t>
  </si>
  <si>
    <t>2136181482</t>
  </si>
  <si>
    <t>Vodorovná doprava suti bez naložení, ale se složením a s hrubým urovnáním ze sypkých materiálů, na vzdálenost Příplatek k ceně za každý další započatý 1 km přes 1 km</t>
  </si>
  <si>
    <t>252,73*24</t>
  </si>
  <si>
    <t>191</t>
  </si>
  <si>
    <t>997221571</t>
  </si>
  <si>
    <t>Vodorovná doprava vybouraných hmot do 1 km</t>
  </si>
  <si>
    <t>2115130699</t>
  </si>
  <si>
    <t>Vodorovná doprava vybouraných hmot bez naložení, ale se složením a s hrubým urovnáním na vzdálenost do 1 km</t>
  </si>
  <si>
    <t>0.341+1.92+6.336+1,536 " beton+ sl-patky+šachty"</t>
  </si>
  <si>
    <t>187.34+1.48 " obruby"</t>
  </si>
  <si>
    <t xml:space="preserve">0.3  " mříže do šrotu"</t>
  </si>
  <si>
    <t xml:space="preserve">1.4  " kamen.zdivo"</t>
  </si>
  <si>
    <t>(886-(645.5-32.6+123.2-12.5))*0.026 " zbytek zámk.dlažby na deponii-sklad"</t>
  </si>
  <si>
    <t>192</t>
  </si>
  <si>
    <t>1475484690</t>
  </si>
  <si>
    <t>204,875*24</t>
  </si>
  <si>
    <t>193</t>
  </si>
  <si>
    <t>99722157R</t>
  </si>
  <si>
    <t>Vodorovná doprava vybouraných hmot do 500m -zámková dl.</t>
  </si>
  <si>
    <t>1295319663</t>
  </si>
  <si>
    <t>Vodorovná doprava vybouraných hmot bez naložení, ale se složením a s hrubým urovnáním na vzdálenost do 500m -zámková dl.</t>
  </si>
  <si>
    <t xml:space="preserve">Poznámka k položce:_x000d_
REALIZACE PRACÍ "vodorovné dopravy zpět"  BUDE PROVEDENO PRACOVNÍKY MĚSTA STAŇKOV, MNOŽSTVÍ JE UVEDENO V SAMOSTATNÉM ROZPOČTU SO 102b</t>
  </si>
  <si>
    <t>(886-(645.5-32.6+123.2-12.5))*0.026 " zbytek zámk.dlažby na deponii-sklad - tam"</t>
  </si>
  <si>
    <t>194</t>
  </si>
  <si>
    <t>1643986773</t>
  </si>
  <si>
    <t>20,55</t>
  </si>
  <si>
    <t>195</t>
  </si>
  <si>
    <t>2006124131</t>
  </si>
  <si>
    <t>196</t>
  </si>
  <si>
    <t>997221612</t>
  </si>
  <si>
    <t>Nakládání vybouraných hmot na dopravní prostředky pro vodorovnou dopravu-zámková dl.</t>
  </si>
  <si>
    <t>1168978203</t>
  </si>
  <si>
    <t>Nakládání na dopravní prostředky pro vodorovnou dopravu vybouraných hmot zámková dl.</t>
  </si>
  <si>
    <t>(645.5-32.6+123.2-12.5)*0.026 " zámk.dlažba pro zpětné použítí"</t>
  </si>
  <si>
    <t>-760421318</t>
  </si>
  <si>
    <t>20 "ZAS T4"</t>
  </si>
  <si>
    <t>198</t>
  </si>
  <si>
    <t>Poplatek za uložení na recyklační skládce (skládkovné) stavebního odpadu z prostého betonu pod kódem 17 01 01</t>
  </si>
  <si>
    <t>-435709642</t>
  </si>
  <si>
    <t>1,536 "vybourané UV"</t>
  </si>
  <si>
    <t>199</t>
  </si>
  <si>
    <t>910113780</t>
  </si>
  <si>
    <t>0.341+1.92+6.336 " beton+ sl-patky+šachty"</t>
  </si>
  <si>
    <t>200</t>
  </si>
  <si>
    <t>997221873</t>
  </si>
  <si>
    <t>Poplatek za uložení na recyklační skládce (skládkovné) stavebního odpadu zeminy a kamení zatříděného do Katalogu odpadů pod kódem 17 05 04</t>
  </si>
  <si>
    <t>-1032754315</t>
  </si>
  <si>
    <t>201</t>
  </si>
  <si>
    <t>998223011</t>
  </si>
  <si>
    <t>Přesun hmot pro pozemní komunikace s krytem dlážděným</t>
  </si>
  <si>
    <t>-970065749</t>
  </si>
  <si>
    <t>Přesun hmot pro pozemní komunikace s krytem dlážděným dopravní vzdálenost do 200 m jakékoliv délky objektu</t>
  </si>
  <si>
    <t>PSV</t>
  </si>
  <si>
    <t>Práce a dodávky PSV</t>
  </si>
  <si>
    <t>711</t>
  </si>
  <si>
    <t>Izolace proti vodě, vlhkosti a plynům</t>
  </si>
  <si>
    <t>202</t>
  </si>
  <si>
    <t>711161215</t>
  </si>
  <si>
    <t>Izolace proti zemní vlhkosti nopovou fólií svislá, výška nopu 20,0 mm, tl do 1,0 mm</t>
  </si>
  <si>
    <t>551412936</t>
  </si>
  <si>
    <t>Izolace proti zemní vlhkosti a beztlakové vodě nopovými fóliemi na ploše svislé S vrstva ochranná, odvětrávací a drenážní výška nopu 20,0 mm, tl. fólie do 1,0 mm</t>
  </si>
  <si>
    <t>116*0.75*1.02</t>
  </si>
  <si>
    <t>203</t>
  </si>
  <si>
    <t>711161383</t>
  </si>
  <si>
    <t>Izolace proti zemní vlhkosti nopovou fólií ukončení horní lištou</t>
  </si>
  <si>
    <t>-537946692</t>
  </si>
  <si>
    <t>Izolace proti zemní vlhkosti a beztlakové vodě nopovými fóliemi ostatní ukončení izolace lištou</t>
  </si>
  <si>
    <t>116*1.02</t>
  </si>
  <si>
    <t>204</t>
  </si>
  <si>
    <t>998711101</t>
  </si>
  <si>
    <t>Přesun hmot tonážní pro izolace proti vodě, vlhkosti a plynům v objektech v do 6 m</t>
  </si>
  <si>
    <t>968979338</t>
  </si>
  <si>
    <t>Přesun hmot pro izolace proti vodě, vlhkosti a plynům stanovený z hmotnosti přesunovaného materiálu vodorovná dopravní vzdálenost do 50 m základní v objektech výšky do 6 m</t>
  </si>
  <si>
    <t>721</t>
  </si>
  <si>
    <t>Zdravotechnika - vnitřní kanalizace</t>
  </si>
  <si>
    <t>205</t>
  </si>
  <si>
    <t>72114091R</t>
  </si>
  <si>
    <t xml:space="preserve">Propojení stáv.potrubí  do DN 150  vč.dodávky nového potrubí -tvarovky - dl. 1.0m*2 -do lapače splavenin</t>
  </si>
  <si>
    <t>1719198926</t>
  </si>
  <si>
    <t>206</t>
  </si>
  <si>
    <t>72117331R</t>
  </si>
  <si>
    <t xml:space="preserve">Potrubí kanalizační z PVC SN 4 dešťové DN 100 vč obsypu+lože+zemní práce  -ořípojka od lap.splavenin</t>
  </si>
  <si>
    <t>1478885001</t>
  </si>
  <si>
    <t>Potrubí kanalizační z PVC SN 4 dešťové DN 100 vč obsypu+lože+zemní práce</t>
  </si>
  <si>
    <t>207</t>
  </si>
  <si>
    <t>721242105</t>
  </si>
  <si>
    <t>Lapač střešních splavenin z PP se zápachovou klapkou a lapacím košem DN 110</t>
  </si>
  <si>
    <t>-782041633</t>
  </si>
  <si>
    <t>Lapače střešních splavenin polypropylenové (PP) se svislým odtokem DN 110</t>
  </si>
  <si>
    <t>208</t>
  </si>
  <si>
    <t>998721101</t>
  </si>
  <si>
    <t>Přesun hmot tonážní pro vnitřní kanalizaci v objektech v do 6 m</t>
  </si>
  <si>
    <t>-488007197</t>
  </si>
  <si>
    <t>Přesun hmot pro vnitřní kanalizaci stanovený z hmotnosti přesunovaného materiálu vodorovná dopravní vzdálenost do 50 m základní v objektech výšky do 6 m</t>
  </si>
  <si>
    <t>3 - SO 401 CHránička slaboproudu CameINET u. Soukenická,Václavská</t>
  </si>
  <si>
    <t>Staňkov ,Trnkova ul. iii/19346</t>
  </si>
  <si>
    <t>SÚS Plzenského kraje p.o.</t>
  </si>
  <si>
    <t xml:space="preserve">Náklady SO 401  budou financovány Plzeňským krajem (SÚS PK)</t>
  </si>
  <si>
    <t>113107162</t>
  </si>
  <si>
    <t>Odstranění podkladu z kameniva drceného tl přes 100 do 200 mm strojně pl přes 50 do 200 m2</t>
  </si>
  <si>
    <t>-576834291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</si>
  <si>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</si>
  <si>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(443-29)*0.4</t>
  </si>
  <si>
    <t>452311151</t>
  </si>
  <si>
    <t>Podkladní desky z betonu prostého bez zvýšených nároků na prostředí tř. C 20/25 otevřený výkop</t>
  </si>
  <si>
    <t>919041730</t>
  </si>
  <si>
    <t>Podkladní a zajišťovací konstrukce z betonu prostého v otevřeném výkopu bez zvýšených nároků na prostředí desky pod potrubí, stoky a drobné objekty z betonu tř. C 20/25</t>
  </si>
  <si>
    <t>0.7*0.7*0.15*9</t>
  </si>
  <si>
    <t>0.7</t>
  </si>
  <si>
    <t>1742131481</t>
  </si>
  <si>
    <t>0.7*4*0.15*9</t>
  </si>
  <si>
    <t>3.8</t>
  </si>
  <si>
    <t>898502658</t>
  </si>
  <si>
    <t>452368211</t>
  </si>
  <si>
    <t>Výztuž podkladních desek nebo bloků nebo pražců otevřený výkop ze svařovaných sítí Kari</t>
  </si>
  <si>
    <t>-230927637</t>
  </si>
  <si>
    <t>Výztuž podkladních desek, bloků nebo pražců v otevřeném výkopu ze svařovaných sítí typu Kari</t>
  </si>
  <si>
    <t>0.7*0.7*4.335*0.001*1.05*9</t>
  </si>
  <si>
    <t>899633141</t>
  </si>
  <si>
    <t>Obetonování potrubí nebo zdiva stok ŽB bez zvláštních nároků na prostředí tř. C 16/20 v otevřeném výkopu</t>
  </si>
  <si>
    <t>-492592687</t>
  </si>
  <si>
    <t>Obetonování potrubí nebo zdiva stok betonem železovým v otevřeném výkopu bez zvláštních nároků na prostředí tř. C 16/20</t>
  </si>
  <si>
    <t>0.4*0.2*36+0.4*0.15*160</t>
  </si>
  <si>
    <t>777027137</t>
  </si>
  <si>
    <t>1676538781</t>
  </si>
  <si>
    <t>48.024*9</t>
  </si>
  <si>
    <t>2122693258</t>
  </si>
  <si>
    <t>-1251534332</t>
  </si>
  <si>
    <t>230202031</t>
  </si>
  <si>
    <t>Montáž chráničky pro plynovody plastové průměru do 63 mm</t>
  </si>
  <si>
    <t>-293875896</t>
  </si>
  <si>
    <t>Montáž plastové chráničky pro plynovody průměru do 63 mm</t>
  </si>
  <si>
    <t>23020203R</t>
  </si>
  <si>
    <t xml:space="preserve">trubka PEHD  chránička  DN 60</t>
  </si>
  <si>
    <t>-1618334779</t>
  </si>
  <si>
    <t>160*1.03</t>
  </si>
  <si>
    <t>460010002</t>
  </si>
  <si>
    <t>Vytyčení trasy vedení vzdušného sdělovacího nebo ovládacího podél silnice</t>
  </si>
  <si>
    <t>km</t>
  </si>
  <si>
    <t>1881962068</t>
  </si>
  <si>
    <t>Vytyčení trasy vedení vzdušného (nadzemního) sdělovacího nebo ovládacího podél silnice</t>
  </si>
  <si>
    <t>0.443</t>
  </si>
  <si>
    <t>460171232</t>
  </si>
  <si>
    <t>Hloubení kabelových nezapažených rýh strojně š 50 cm hl 40 cm v hornině tř I skupiny 3</t>
  </si>
  <si>
    <t>-1701528410</t>
  </si>
  <si>
    <t>Hloubení kabelových rýh strojně včetně urovnání dna s přemístěním výkopku do vzdálenosti 3 m od okraje jámy nebo s naložením na dopravní prostředek šířky 50 cm hloubky 40 cm v hornině třídy těžitelnosti I skupiny 3</t>
  </si>
  <si>
    <t>443</t>
  </si>
  <si>
    <t>"0.4*0.4*443+(0.8-0.4)*0.8*0.2*9 +rozš.šachta = 71.5m3"</t>
  </si>
  <si>
    <t>460241111</t>
  </si>
  <si>
    <t>Příplatek za ztížení vykopávky při elektromontážích v blízkosti podzemního vedení</t>
  </si>
  <si>
    <t>1965992991</t>
  </si>
  <si>
    <t>Příplatek k cenám vykopávek v blízkosti podzemního vedení pro jakoukoliv třídu horniny</t>
  </si>
  <si>
    <t>71.5/2</t>
  </si>
  <si>
    <t>460341113</t>
  </si>
  <si>
    <t>Vodorovné přemístění horniny jakékoliv třídy dopravními prostředky při elektromontážích přes 500 do 1000 m</t>
  </si>
  <si>
    <t>-75087174</t>
  </si>
  <si>
    <t>Vodorovné přemístění (odvoz) horniny dopravními prostředky včetně složení, bez naložení a rozprostření jakékoliv třídy, na vzdálenost přes 500 do 1000 m</t>
  </si>
  <si>
    <t>71.5</t>
  </si>
  <si>
    <t>460341121</t>
  </si>
  <si>
    <t>Příplatek k vodorovnému přemístění horniny dopravními prostředky při elektromontážích za každých dalších i započatých 1000 m</t>
  </si>
  <si>
    <t>150690695</t>
  </si>
  <si>
    <t>Vodorovné přemístění (odvoz) horniny dopravními prostředky včetně složení, bez naložení a rozprostření jakékoliv třídy, na vzdálenost Příplatek k ceně -1113 za každých dalších i započatých 1000 m</t>
  </si>
  <si>
    <t>71.5*9</t>
  </si>
  <si>
    <t>460361121</t>
  </si>
  <si>
    <t>Poplatek za uložení zeminy na recyklační skládce (skládkovné) kód odpadu 17 05 04</t>
  </si>
  <si>
    <t>624242784</t>
  </si>
  <si>
    <t>Poplatek (skládkovné) za uložení zeminy na recyklační skládce zatříděné do Katalogu odpadů pod kódem 17 05 04</t>
  </si>
  <si>
    <t>71.5*1.8</t>
  </si>
  <si>
    <t>460451242</t>
  </si>
  <si>
    <t>Zásyp kabelových rýh strojně se zhutněním š 50 cm hl 40 cm z horniny tř I skupiny 3</t>
  </si>
  <si>
    <t>-1496111195</t>
  </si>
  <si>
    <t>Zásyp kabelových rýh strojně s přemístěním sypaniny ze vzdálenosti do 10 m, s uložením výkopku ve vrstvách včetně zhutnění a urovnání povrchu šířky 50 cm hloubky 40 cm z horniny třídy těžitelnosti I skupiny 3</t>
  </si>
  <si>
    <t>"0.4*0.2*443+0.3*9=38.14"</t>
  </si>
  <si>
    <t>58344171.1</t>
  </si>
  <si>
    <t>štěrkodrť frakce 0/32</t>
  </si>
  <si>
    <t>256</t>
  </si>
  <si>
    <t>-16726852</t>
  </si>
  <si>
    <t>38.14*1.89*1.01</t>
  </si>
  <si>
    <t>72.81</t>
  </si>
  <si>
    <t>460661115</t>
  </si>
  <si>
    <t>Kabelové lože z písku pro kabely nn bez zakrytí š lože přes 80 do 100 cm</t>
  </si>
  <si>
    <t>-66430142</t>
  </si>
  <si>
    <t>Kabelové lože z písku včetně podsypu, zhutnění a urovnání povrchu pro kabely nn bez zakrytí, šířky přes 80 do 100 cm</t>
  </si>
  <si>
    <t>460671112</t>
  </si>
  <si>
    <t>Výstražná fólie pro krytí kabelů šířky přes 20 do 25 cm</t>
  </si>
  <si>
    <t>652787332</t>
  </si>
  <si>
    <t>Výstražné prvky pro krytí kabelů včetně vyrovnání povrchu rýhy, rozvinutí a uložení fólie, šířky přes 20 do 25 cm</t>
  </si>
  <si>
    <t>447</t>
  </si>
  <si>
    <t>46077112R</t>
  </si>
  <si>
    <t xml:space="preserve">Obsyp   kabelů do rýhy strojně sypaninou bez prohození, uloženou do 3 m</t>
  </si>
  <si>
    <t>-91281676</t>
  </si>
  <si>
    <t>(443-160-36)</t>
  </si>
  <si>
    <t>"0.4*0.1*(443-160-36)=9.88m3"</t>
  </si>
  <si>
    <t>58341341.1</t>
  </si>
  <si>
    <t>kamenivo drcené drobné frakce 0/4</t>
  </si>
  <si>
    <t>-1920179161</t>
  </si>
  <si>
    <t>Poznámka k položce:_x000d_
bílý obsyp písek</t>
  </si>
  <si>
    <t>9.88*1.89*1.01</t>
  </si>
  <si>
    <t>18.9</t>
  </si>
  <si>
    <t>460791211</t>
  </si>
  <si>
    <t>Montáž trubek ochranných plastových uložených volně do rýhy ohebných D do 32 mm</t>
  </si>
  <si>
    <t>2073245443</t>
  </si>
  <si>
    <t>Montáž trubek ochranných uložených volně do rýhy plastových ohebných, vnitřního průměru do 32 mm</t>
  </si>
  <si>
    <t>3457105R</t>
  </si>
  <si>
    <t xml:space="preserve">trubka elektroinstalační ohebná  zemní plnostěnná -HDPE 1 (chránička) D 32/27 osazená mikrotrubičkami  4x10/8mm barva pláště RAL 6037 nebo RAL 6017 -zelená</t>
  </si>
  <si>
    <t>-2143968536</t>
  </si>
  <si>
    <t>443*1.05</t>
  </si>
  <si>
    <t>460791114</t>
  </si>
  <si>
    <t>Montáž trubek ochranných plastových uložených volně do rýhy tuhých D přes 90 do 110 mm</t>
  </si>
  <si>
    <t>1624085445</t>
  </si>
  <si>
    <t>Montáž trubek ochranných uložených volně do rýhy plastových tuhých, vnitřního průměru přes 90 do 110 mm</t>
  </si>
  <si>
    <t>13+7+8+8</t>
  </si>
  <si>
    <t>3457136R</t>
  </si>
  <si>
    <t xml:space="preserve">trubka elektroinstalační silnostěnná HDPE tuhá  D 110/6.3mm -konec chráničky bude ve výkopu ozn. pasivními anténami -mini markery 4x</t>
  </si>
  <si>
    <t>-1423640677</t>
  </si>
  <si>
    <t>36*1.05</t>
  </si>
  <si>
    <t>460841114</t>
  </si>
  <si>
    <t>Osazení kabelové komory z dílu HDPE plochy do 1 m2 hl přes 1,0 do 1,3 m pro běžné zatížení</t>
  </si>
  <si>
    <t>-2144086099</t>
  </si>
  <si>
    <t>Osazení kabelové komory z plastů pro běžné zatížení komorového dílu z polyetylénu HDPE půdorysné plochy do 1,0 m2, světlé hloubky přes 1,0 do 1,3 m</t>
  </si>
  <si>
    <t>9 " osaz.do 1.3m"</t>
  </si>
  <si>
    <t>345R</t>
  </si>
  <si>
    <t>Dod.plast.vodotěsné modulární komory 550/550mm</t>
  </si>
  <si>
    <t>-1632270499</t>
  </si>
  <si>
    <t>Poznámka k položce:_x000d_
segmenty v-0.15m</t>
  </si>
  <si>
    <t>460841151</t>
  </si>
  <si>
    <t>Osazení víka z ocele, litiny, betonu do 1,0 m2 pro kabelové komory z plastů pro běžné zatížení</t>
  </si>
  <si>
    <t>-373853085</t>
  </si>
  <si>
    <t>Osazení kabelové komory z plastů pro běžné zatížení víka z oceli, litiny nebo betonu půdorysné plochy do 1,0 m2</t>
  </si>
  <si>
    <t>2+7</t>
  </si>
  <si>
    <t>562305R</t>
  </si>
  <si>
    <t>poklop uliční -víko z kompozitu uzamykatelné pro zat. B125 -do zámkové dlažby vč.obetonování rámu C20/25</t>
  </si>
  <si>
    <t>130689397</t>
  </si>
  <si>
    <t>562306R</t>
  </si>
  <si>
    <t>poklop uliční -víko z kompozitu uzamykatelné pro zat. B125 -do trávy vč.obetonování rámu C20/25</t>
  </si>
  <si>
    <t>-853712014</t>
  </si>
  <si>
    <t>460871134</t>
  </si>
  <si>
    <t>Podklad vozovky a chodníku ze štěrkopísku se zhutněním při elektromontážích tl přes 15 do 20 cm</t>
  </si>
  <si>
    <t>1184993445</t>
  </si>
  <si>
    <t>Podklad vozovek a chodníků včetně rozprostření a úpravy ze štěrkopísku, včetně zhutnění, tloušťky přes 15 do 20 cm</t>
  </si>
  <si>
    <t>0.4*(443-29)</t>
  </si>
  <si>
    <t>MD</t>
  </si>
  <si>
    <t>Mimostaveništní doprava</t>
  </si>
  <si>
    <t>%</t>
  </si>
  <si>
    <t>-1641880160</t>
  </si>
  <si>
    <t>PPV</t>
  </si>
  <si>
    <t>Podíl přidružených výkonů</t>
  </si>
  <si>
    <t>-2028812946</t>
  </si>
  <si>
    <t>ZV</t>
  </si>
  <si>
    <t>Zednické výpomoci</t>
  </si>
  <si>
    <t>1144179769</t>
  </si>
  <si>
    <t>VON - vedlejší a ostatní náklady</t>
  </si>
  <si>
    <t xml:space="preserve">město Staňkov Václavská a Soukenická  </t>
  </si>
  <si>
    <t>Město Staňkov, Plzeňský kraj / SÚS PK</t>
  </si>
  <si>
    <t>Náklady na vedlejší a ostatní náklady budou financovány městem Staňkov z části odpovídající 25 % z celkové ceny VON a Plzeňským krajem (SÚS PK) z části odpovídající 75 % z celkové ceny VON. Procentuální rozdělení VON bylo určeno na základě poměru ceny stavebního objektu SO 101+SO 401 (SÚS PK) a stavebního objektu SO 102a (Město Staňkov).</t>
  </si>
  <si>
    <t>VRN - Vedlejší rozpočtové náklady</t>
  </si>
  <si>
    <t>VRN</t>
  </si>
  <si>
    <t>Vedlejší rozpočtové náklady</t>
  </si>
  <si>
    <t>011403000</t>
  </si>
  <si>
    <t>Průzkum výskytu nebezpečných látek bez rozlišení</t>
  </si>
  <si>
    <t>kč</t>
  </si>
  <si>
    <t>1024</t>
  </si>
  <si>
    <t>1477523947</t>
  </si>
  <si>
    <t>Průzkumné, geodetické a projektové práce průzkumné práce průzkum výskytu nebezpečných látek bez rozlišení-laboratorní zkoušky s posouzením výskytu nebezpečných látek vyskytujících se ve výkopku zeminy dle předpisů</t>
  </si>
  <si>
    <t>012103000</t>
  </si>
  <si>
    <t>Geodetické práce před výstavbou</t>
  </si>
  <si>
    <t>1261734522</t>
  </si>
  <si>
    <t>Poznámka k položce:_x000d_
vč. vytyčení pro pokládku kabelové chráničky SO 401</t>
  </si>
  <si>
    <t>012103001</t>
  </si>
  <si>
    <t>Geodetické práce před výstavbou - vytyčení stávajících podzemních sítí</t>
  </si>
  <si>
    <t>-1452345283</t>
  </si>
  <si>
    <t xml:space="preserve">Geodetické práce před výstavbou - vytyčení stávajících podzemních sítí
</t>
  </si>
  <si>
    <t>012203000</t>
  </si>
  <si>
    <t>Geodetické práce při provádění stavby</t>
  </si>
  <si>
    <t>-1222410226</t>
  </si>
  <si>
    <t>Průzkumné, geodetické a projektové práce geodetické práce při provádění stavby</t>
  </si>
  <si>
    <t>013002000</t>
  </si>
  <si>
    <t>Projektové práce</t>
  </si>
  <si>
    <t>-310717066</t>
  </si>
  <si>
    <t>Projektové práce - zhotovení geometrického pro smlouvy k převodu majetku mezi obcí,KSÚS a soukromnými vlastníky</t>
  </si>
  <si>
    <t>013254000</t>
  </si>
  <si>
    <t>Dokumentace skutečného provedení stavby vč.provedení godetického zaměření</t>
  </si>
  <si>
    <t>73459002</t>
  </si>
  <si>
    <t>Dokumentace skutečného provedení stavby- vč.provedení godetického zaměření</t>
  </si>
  <si>
    <t>Poznámka k položce:_x000d_
vč. kabelové chráničky SO 401</t>
  </si>
  <si>
    <t>030001000</t>
  </si>
  <si>
    <t>Zařízení staveniště</t>
  </si>
  <si>
    <t>184738476</t>
  </si>
  <si>
    <t>034303000</t>
  </si>
  <si>
    <t xml:space="preserve">Dopravní značení na staveništi </t>
  </si>
  <si>
    <t>-1533444106</t>
  </si>
  <si>
    <t>Dopravní značení na staveništi - dopravní opatření během výstavby</t>
  </si>
  <si>
    <t>Poznámka k položce:_x000d_
specifikace dle upřesnění DIO od zhotovitele stavby</t>
  </si>
  <si>
    <t>034503001</t>
  </si>
  <si>
    <t xml:space="preserve">Informační tabule na staveništi </t>
  </si>
  <si>
    <t>-1495161879</t>
  </si>
  <si>
    <t>Poznámka k položce:_x000d_
oznámení o provádění prací s uvedení názvu stavby, dodavatele stavby a kontaktní údaje o zástupci dodavatele stavby</t>
  </si>
  <si>
    <t>034503000</t>
  </si>
  <si>
    <t>Informační tabule na staveništi - SÚS PK cedule</t>
  </si>
  <si>
    <t>-1720699977</t>
  </si>
  <si>
    <t xml:space="preserve">Informační tabule na staveništi
2 x info tabule s nápisem "MUSÍME TO OPRAVIT", s logem SÚSPK a nápisem "SPRÁVA A ÚDRŽBA SILNIC PLZEŇSKÉHO KRAJE, příspěvková organizace a piktogramem "zamračený smajlík"
2 x info tabule s nápisem "DÍKY A ŠŤASTNOU CESTU,  s logem SÚSPK a nápisem "SPRÁVA A ÚDRŽBA SILNIC PLZEŇSKÉHO KRAJE, příspěvková organizace a piktogramem "smějící se smajlík"
velikost cedule min. š. 1m / 1,5m</t>
  </si>
  <si>
    <t>043134000</t>
  </si>
  <si>
    <t>Zkoušky zatěžovací kruhovou deskou</t>
  </si>
  <si>
    <t>-788725880</t>
  </si>
  <si>
    <t xml:space="preserve">Inženýrská činnost  zkoušky a ostatní měření -zkoušky zatěžové</t>
  </si>
  <si>
    <t xml:space="preserve">Poznámka k položce:_x000d_
zatěžovací zkoušky kruhovou deskou na úrovnj pláně nové komunikace vč.záverečních zpráv </t>
  </si>
  <si>
    <t>044002000</t>
  </si>
  <si>
    <t>Revize</t>
  </si>
  <si>
    <t>-1568173647</t>
  </si>
  <si>
    <t>Poznámka k položce:_x000d_
kabelová chránička SO 401</t>
  </si>
  <si>
    <t>045002000</t>
  </si>
  <si>
    <t>Kompletační a koordinační činnost</t>
  </si>
  <si>
    <t>-788157232</t>
  </si>
  <si>
    <t>049103000</t>
  </si>
  <si>
    <t>Náklady vzniklé v souvislosti s realizací stavby</t>
  </si>
  <si>
    <t>-709832935</t>
  </si>
  <si>
    <t>Inženýrská činnost -ostatní náklady vzniklé v souvislosti s realizací stavby -informace pro vlastníky souvisejících nemovitostí</t>
  </si>
  <si>
    <t>053203000</t>
  </si>
  <si>
    <t>Úhrady za užití průmyslových práv</t>
  </si>
  <si>
    <t>1816470985</t>
  </si>
  <si>
    <t>Finační náklady úhrady za užití průmyslových práv- správní a místní náklady</t>
  </si>
  <si>
    <t>070001000</t>
  </si>
  <si>
    <t>Provozní vlivy</t>
  </si>
  <si>
    <t>1329391691</t>
  </si>
  <si>
    <t>Základní rozdělení průvodních činností a nákladů provozní vlivy</t>
  </si>
  <si>
    <t>Poznámka k položce:_x000d_
vč zřízení provizorního umístění kontejnérů, případně řešení objízdných tras pro autobusovou linkovou dopravu PK</t>
  </si>
  <si>
    <t>090001001</t>
  </si>
  <si>
    <t>Ostatní náklady - rozbor vybouraných asf. směsí s posouzením množství PAU</t>
  </si>
  <si>
    <t>30897575</t>
  </si>
  <si>
    <t>Poznámka k položce:_x000d_
3x sonda</t>
  </si>
  <si>
    <t>091704000</t>
  </si>
  <si>
    <t>Náklady na údržbu</t>
  </si>
  <si>
    <t>-1971484357</t>
  </si>
  <si>
    <t>Ostatní náklady související s objektem náklady na údržbu-čištění komunikací po dobu výstavby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</si>
</sst>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jpg" /><Relationship Id="rId2" Type="http://schemas.openxmlformats.org/officeDocument/2006/relationships/image" Target="../media/image17.jpg" /><Relationship Id="rId3" Type="http://schemas.openxmlformats.org/officeDocument/2006/relationships/image" Target="../media/image18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113</xdr:row>
      <xdr:rowOff>0</xdr:rowOff>
    </xdr:from>
    <xdr:to>
      <xdr:col>9</xdr:col>
      <xdr:colOff>1216025</xdr:colOff>
      <xdr:row>117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114</xdr:row>
      <xdr:rowOff>0</xdr:rowOff>
    </xdr:from>
    <xdr:to>
      <xdr:col>9</xdr:col>
      <xdr:colOff>1216025</xdr:colOff>
      <xdr:row>118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111</xdr:row>
      <xdr:rowOff>0</xdr:rowOff>
    </xdr:from>
    <xdr:to>
      <xdr:col>9</xdr:col>
      <xdr:colOff>1216025</xdr:colOff>
      <xdr:row>115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103</xdr:row>
      <xdr:rowOff>0</xdr:rowOff>
    </xdr:from>
    <xdr:to>
      <xdr:col>9</xdr:col>
      <xdr:colOff>1216025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832-22z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 xml:space="preserve">Rekonstrukce místní komunikace Soukenická  a Václavská sil. III/193 52, Staňkov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město  Staňkov Václavská a Soukenická 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30. 1. 2023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Staňkov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J.Miška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Richtrová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24.7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'1 - SO 101  Komunkace sil...'!J30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'1 - SO 101  Komunkace sil...'!P127</f>
        <v>0</v>
      </c>
      <c r="AV95" s="129">
        <f>'1 - SO 101  Komunkace sil...'!J33</f>
        <v>0</v>
      </c>
      <c r="AW95" s="129">
        <f>'1 - SO 101  Komunkace sil...'!J34</f>
        <v>0</v>
      </c>
      <c r="AX95" s="129">
        <f>'1 - SO 101  Komunkace sil...'!J35</f>
        <v>0</v>
      </c>
      <c r="AY95" s="129">
        <f>'1 - SO 101  Komunkace sil...'!J36</f>
        <v>0</v>
      </c>
      <c r="AZ95" s="129">
        <f>'1 - SO 101  Komunkace sil...'!F33</f>
        <v>0</v>
      </c>
      <c r="BA95" s="129">
        <f>'1 - SO 101  Komunkace sil...'!F34</f>
        <v>0</v>
      </c>
      <c r="BB95" s="129">
        <f>'1 - SO 101  Komunkace sil...'!F35</f>
        <v>0</v>
      </c>
      <c r="BC95" s="129">
        <f>'1 - SO 101  Komunkace sil...'!F36</f>
        <v>0</v>
      </c>
      <c r="BD95" s="131">
        <f>'1 - SO 101  Komunkace sil...'!F37</f>
        <v>0</v>
      </c>
      <c r="BE95" s="7"/>
      <c r="BT95" s="132" t="s">
        <v>82</v>
      </c>
      <c r="BV95" s="132" t="s">
        <v>79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37.5" customHeight="1">
      <c r="A96" s="120" t="s">
        <v>81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'2 - SO 102a  CHodníky a z...'!J30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'2 - SO 102a  CHodníky a z...'!P128</f>
        <v>0</v>
      </c>
      <c r="AV96" s="129">
        <f>'2 - SO 102a  CHodníky a z...'!J33</f>
        <v>0</v>
      </c>
      <c r="AW96" s="129">
        <f>'2 - SO 102a  CHodníky a z...'!J34</f>
        <v>0</v>
      </c>
      <c r="AX96" s="129">
        <f>'2 - SO 102a  CHodníky a z...'!J35</f>
        <v>0</v>
      </c>
      <c r="AY96" s="129">
        <f>'2 - SO 102a  CHodníky a z...'!J36</f>
        <v>0</v>
      </c>
      <c r="AZ96" s="129">
        <f>'2 - SO 102a  CHodníky a z...'!F33</f>
        <v>0</v>
      </c>
      <c r="BA96" s="129">
        <f>'2 - SO 102a  CHodníky a z...'!F34</f>
        <v>0</v>
      </c>
      <c r="BB96" s="129">
        <f>'2 - SO 102a  CHodníky a z...'!F35</f>
        <v>0</v>
      </c>
      <c r="BC96" s="129">
        <f>'2 - SO 102a  CHodníky a z...'!F36</f>
        <v>0</v>
      </c>
      <c r="BD96" s="131">
        <f>'2 - SO 102a  CHodníky a z...'!F37</f>
        <v>0</v>
      </c>
      <c r="BE96" s="7"/>
      <c r="BT96" s="132" t="s">
        <v>82</v>
      </c>
      <c r="BV96" s="132" t="s">
        <v>79</v>
      </c>
      <c r="BW96" s="132" t="s">
        <v>88</v>
      </c>
      <c r="BX96" s="132" t="s">
        <v>5</v>
      </c>
      <c r="CL96" s="132" t="s">
        <v>1</v>
      </c>
      <c r="CM96" s="132" t="s">
        <v>86</v>
      </c>
    </row>
    <row r="97" s="7" customFormat="1" ht="24.75" customHeight="1">
      <c r="A97" s="120" t="s">
        <v>81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'3 - SO 401 CHránička slab...'!J30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28">
        <v>0</v>
      </c>
      <c r="AT97" s="129">
        <f>ROUND(SUM(AV97:AW97),2)</f>
        <v>0</v>
      </c>
      <c r="AU97" s="130">
        <f>'3 - SO 401 CHránička slab...'!P125</f>
        <v>0</v>
      </c>
      <c r="AV97" s="129">
        <f>'3 - SO 401 CHránička slab...'!J33</f>
        <v>0</v>
      </c>
      <c r="AW97" s="129">
        <f>'3 - SO 401 CHránička slab...'!J34</f>
        <v>0</v>
      </c>
      <c r="AX97" s="129">
        <f>'3 - SO 401 CHránička slab...'!J35</f>
        <v>0</v>
      </c>
      <c r="AY97" s="129">
        <f>'3 - SO 401 CHránička slab...'!J36</f>
        <v>0</v>
      </c>
      <c r="AZ97" s="129">
        <f>'3 - SO 401 CHránička slab...'!F33</f>
        <v>0</v>
      </c>
      <c r="BA97" s="129">
        <f>'3 - SO 401 CHránička slab...'!F34</f>
        <v>0</v>
      </c>
      <c r="BB97" s="129">
        <f>'3 - SO 401 CHránička slab...'!F35</f>
        <v>0</v>
      </c>
      <c r="BC97" s="129">
        <f>'3 - SO 401 CHránička slab...'!F36</f>
        <v>0</v>
      </c>
      <c r="BD97" s="131">
        <f>'3 - SO 401 CHránička slab...'!F37</f>
        <v>0</v>
      </c>
      <c r="BE97" s="7"/>
      <c r="BT97" s="132" t="s">
        <v>82</v>
      </c>
      <c r="BV97" s="132" t="s">
        <v>79</v>
      </c>
      <c r="BW97" s="132" t="s">
        <v>91</v>
      </c>
      <c r="BX97" s="132" t="s">
        <v>5</v>
      </c>
      <c r="CL97" s="132" t="s">
        <v>1</v>
      </c>
      <c r="CM97" s="132" t="s">
        <v>86</v>
      </c>
    </row>
    <row r="98" s="7" customFormat="1" ht="16.5" customHeight="1">
      <c r="A98" s="120" t="s">
        <v>81</v>
      </c>
      <c r="B98" s="121"/>
      <c r="C98" s="122"/>
      <c r="D98" s="123" t="s">
        <v>92</v>
      </c>
      <c r="E98" s="123"/>
      <c r="F98" s="123"/>
      <c r="G98" s="123"/>
      <c r="H98" s="123"/>
      <c r="I98" s="124"/>
      <c r="J98" s="123" t="s">
        <v>93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'VON - vedlejší a ostatní 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92</v>
      </c>
      <c r="AR98" s="127"/>
      <c r="AS98" s="133">
        <v>0</v>
      </c>
      <c r="AT98" s="134">
        <f>ROUND(SUM(AV98:AW98),2)</f>
        <v>0</v>
      </c>
      <c r="AU98" s="135">
        <f>'VON - vedlejší a ostatní ...'!P117</f>
        <v>0</v>
      </c>
      <c r="AV98" s="134">
        <f>'VON - vedlejší a ostatní ...'!J33</f>
        <v>0</v>
      </c>
      <c r="AW98" s="134">
        <f>'VON - vedlejší a ostatní ...'!J34</f>
        <v>0</v>
      </c>
      <c r="AX98" s="134">
        <f>'VON - vedlejší a ostatní ...'!J35</f>
        <v>0</v>
      </c>
      <c r="AY98" s="134">
        <f>'VON - vedlejší a ostatní ...'!J36</f>
        <v>0</v>
      </c>
      <c r="AZ98" s="134">
        <f>'VON - vedlejší a ostatní ...'!F33</f>
        <v>0</v>
      </c>
      <c r="BA98" s="134">
        <f>'VON - vedlejší a ostatní ...'!F34</f>
        <v>0</v>
      </c>
      <c r="BB98" s="134">
        <f>'VON - vedlejší a ostatní ...'!F35</f>
        <v>0</v>
      </c>
      <c r="BC98" s="134">
        <f>'VON - vedlejší a ostatní ...'!F36</f>
        <v>0</v>
      </c>
      <c r="BD98" s="136">
        <f>'VON - vedlejší a ostatní ...'!F37</f>
        <v>0</v>
      </c>
      <c r="BE98" s="7"/>
      <c r="BT98" s="132" t="s">
        <v>82</v>
      </c>
      <c r="BV98" s="132" t="s">
        <v>79</v>
      </c>
      <c r="BW98" s="132" t="s">
        <v>94</v>
      </c>
      <c r="BX98" s="132" t="s">
        <v>5</v>
      </c>
      <c r="CL98" s="132" t="s">
        <v>1</v>
      </c>
      <c r="CM98" s="132" t="s">
        <v>86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G0YuuSemuSgW0YcJ8Sp7EBLz45wRvaVC63zHvBhQe1WbPo4mlZbe2HtDLPOUL6WqKwVi6YcnB5/2xMR+UpJGoQ==" hashValue="opTaq366fCbUafCmL/lOecYKlWqZ2GB9jCYrUY/d02Mhg+Tuz/YHxRSyDFT8QaqubMHi2mh2+pxQzbgkUjhK+w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SO 101  Komunkace sil...'!C2" display="/"/>
    <hyperlink ref="A96" location="'2 - SO 102a  CHodníky a z...'!C2" display="/"/>
    <hyperlink ref="A97" location="'3 - SO 401 CHránička slab...'!C2" display="/"/>
    <hyperlink ref="A9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 xml:space="preserve">Rekonstrukce místní komunikace Soukenická  a Václavská sil. III/193 52, Staňkov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98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99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ROUND((SUM(BE127:BE644)),  2)</f>
        <v>0</v>
      </c>
      <c r="G33" s="39"/>
      <c r="H33" s="39"/>
      <c r="I33" s="156">
        <v>0.20999999999999999</v>
      </c>
      <c r="J33" s="155">
        <f>ROUND(((SUM(BE127:BE644))*I33),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ROUND((SUM(BF127:BF644)),  2)</f>
        <v>0</v>
      </c>
      <c r="G34" s="39"/>
      <c r="H34" s="39"/>
      <c r="I34" s="156">
        <v>0.14999999999999999</v>
      </c>
      <c r="J34" s="155">
        <f>ROUND(((SUM(BF127:BF644))*I34),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ROUND((SUM(BG127:BG644)),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ROUND((SUM(BH127:BH644)),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ROUND((SUM(BI127:BI644)),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 xml:space="preserve">Rekonstrukce místní komunikace Soukenická  a Václavská sil. III/193 52, Staňkov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1 - SO 101  Komunkace sil. III/192 52   SÚS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město  Staňkov Václavská a Soukenická  </v>
      </c>
      <c r="G89" s="41"/>
      <c r="H89" s="41"/>
      <c r="I89" s="33" t="s">
        <v>22</v>
      </c>
      <c r="J89" s="80" t="str">
        <f>IF(J12="","",J12)</f>
        <v>30. 1. 2023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Plzeňský kraj, SÚS PK</v>
      </c>
      <c r="G91" s="41"/>
      <c r="H91" s="41"/>
      <c r="I91" s="33" t="s">
        <v>30</v>
      </c>
      <c r="J91" s="37" t="str">
        <f>E21</f>
        <v>J.Miška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Richtrová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106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107</v>
      </c>
      <c r="E99" s="189"/>
      <c r="F99" s="189"/>
      <c r="G99" s="189"/>
      <c r="H99" s="189"/>
      <c r="I99" s="189"/>
      <c r="J99" s="190">
        <f>J211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108</v>
      </c>
      <c r="E100" s="189"/>
      <c r="F100" s="189"/>
      <c r="G100" s="189"/>
      <c r="H100" s="189"/>
      <c r="I100" s="189"/>
      <c r="J100" s="190">
        <f>J216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109</v>
      </c>
      <c r="E101" s="189"/>
      <c r="F101" s="189"/>
      <c r="G101" s="189"/>
      <c r="H101" s="189"/>
      <c r="I101" s="189"/>
      <c r="J101" s="190">
        <f>J254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110</v>
      </c>
      <c r="E102" s="189"/>
      <c r="F102" s="189"/>
      <c r="G102" s="189"/>
      <c r="H102" s="189"/>
      <c r="I102" s="189"/>
      <c r="J102" s="190">
        <f>J297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111</v>
      </c>
      <c r="E103" s="189"/>
      <c r="F103" s="189"/>
      <c r="G103" s="189"/>
      <c r="H103" s="189"/>
      <c r="I103" s="189"/>
      <c r="J103" s="190">
        <f>J437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112</v>
      </c>
      <c r="E104" s="189"/>
      <c r="F104" s="189"/>
      <c r="G104" s="189"/>
      <c r="H104" s="189"/>
      <c r="I104" s="189"/>
      <c r="J104" s="190">
        <f>J626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113</v>
      </c>
      <c r="E105" s="183"/>
      <c r="F105" s="183"/>
      <c r="G105" s="183"/>
      <c r="H105" s="183"/>
      <c r="I105" s="183"/>
      <c r="J105" s="184">
        <f>J629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114</v>
      </c>
      <c r="E106" s="189"/>
      <c r="F106" s="189"/>
      <c r="G106" s="189"/>
      <c r="H106" s="189"/>
      <c r="I106" s="189"/>
      <c r="J106" s="190">
        <f>J630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115</v>
      </c>
      <c r="E107" s="189"/>
      <c r="F107" s="189"/>
      <c r="G107" s="189"/>
      <c r="H107" s="189"/>
      <c r="I107" s="189"/>
      <c r="J107" s="190">
        <f>J635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6.25" customHeight="1">
      <c r="A117" s="39"/>
      <c r="B117" s="40"/>
      <c r="C117" s="41"/>
      <c r="D117" s="41"/>
      <c r="E117" s="175" t="str">
        <f>E7</f>
        <v xml:space="preserve">Rekonstrukce místní komunikace Soukenická  a Václavská sil. III/193 52, Staňkov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96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 xml:space="preserve">1 - SO 101  Komunkace sil. III/192 52   SÚS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 xml:space="preserve">město  Staňkov Václavská a Soukenická  </v>
      </c>
      <c r="G121" s="41"/>
      <c r="H121" s="41"/>
      <c r="I121" s="33" t="s">
        <v>22</v>
      </c>
      <c r="J121" s="80" t="str">
        <f>IF(J12="","",J12)</f>
        <v>30. 1. 2023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>Plzeňský kraj, SÚS PK</v>
      </c>
      <c r="G123" s="41"/>
      <c r="H123" s="41"/>
      <c r="I123" s="33" t="s">
        <v>30</v>
      </c>
      <c r="J123" s="37" t="str">
        <f>E21</f>
        <v>J.Miška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IF(E18="","",E18)</f>
        <v>Vyplň údaj</v>
      </c>
      <c r="G124" s="41"/>
      <c r="H124" s="41"/>
      <c r="I124" s="33" t="s">
        <v>33</v>
      </c>
      <c r="J124" s="37" t="str">
        <f>E24</f>
        <v>Richtrová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117</v>
      </c>
      <c r="D126" s="195" t="s">
        <v>62</v>
      </c>
      <c r="E126" s="195" t="s">
        <v>58</v>
      </c>
      <c r="F126" s="195" t="s">
        <v>59</v>
      </c>
      <c r="G126" s="195" t="s">
        <v>118</v>
      </c>
      <c r="H126" s="195" t="s">
        <v>119</v>
      </c>
      <c r="I126" s="195" t="s">
        <v>120</v>
      </c>
      <c r="J126" s="195" t="s">
        <v>102</v>
      </c>
      <c r="K126" s="196" t="s">
        <v>121</v>
      </c>
      <c r="L126" s="197"/>
      <c r="M126" s="101" t="s">
        <v>1</v>
      </c>
      <c r="N126" s="102" t="s">
        <v>41</v>
      </c>
      <c r="O126" s="102" t="s">
        <v>122</v>
      </c>
      <c r="P126" s="102" t="s">
        <v>123</v>
      </c>
      <c r="Q126" s="102" t="s">
        <v>124</v>
      </c>
      <c r="R126" s="102" t="s">
        <v>125</v>
      </c>
      <c r="S126" s="102" t="s">
        <v>126</v>
      </c>
      <c r="T126" s="103" t="s">
        <v>127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128</v>
      </c>
      <c r="D127" s="41"/>
      <c r="E127" s="41"/>
      <c r="F127" s="41"/>
      <c r="G127" s="41"/>
      <c r="H127" s="41"/>
      <c r="I127" s="41"/>
      <c r="J127" s="198">
        <f>BK127</f>
        <v>0</v>
      </c>
      <c r="K127" s="41"/>
      <c r="L127" s="45"/>
      <c r="M127" s="104"/>
      <c r="N127" s="199"/>
      <c r="O127" s="105"/>
      <c r="P127" s="200">
        <f>P128+P629</f>
        <v>0</v>
      </c>
      <c r="Q127" s="105"/>
      <c r="R127" s="200">
        <f>R128+R629</f>
        <v>575.86291210000002</v>
      </c>
      <c r="S127" s="105"/>
      <c r="T127" s="201">
        <f>T128+T629</f>
        <v>899.10004000000015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76</v>
      </c>
      <c r="AU127" s="18" t="s">
        <v>104</v>
      </c>
      <c r="BK127" s="202">
        <f>BK128+BK629</f>
        <v>0</v>
      </c>
    </row>
    <row r="128" s="12" customFormat="1" ht="25.92" customHeight="1">
      <c r="A128" s="12"/>
      <c r="B128" s="203"/>
      <c r="C128" s="204"/>
      <c r="D128" s="205" t="s">
        <v>76</v>
      </c>
      <c r="E128" s="206" t="s">
        <v>129</v>
      </c>
      <c r="F128" s="206" t="s">
        <v>130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P129+P211+P216+P254+P297+P437+P626</f>
        <v>0</v>
      </c>
      <c r="Q128" s="211"/>
      <c r="R128" s="212">
        <f>R129+R211+R216+R254+R297+R437+R626</f>
        <v>574.77799210000001</v>
      </c>
      <c r="S128" s="211"/>
      <c r="T128" s="213">
        <f>T129+T211+T216+T254+T297+T437+T626</f>
        <v>899.10004000000015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82</v>
      </c>
      <c r="AT128" s="215" t="s">
        <v>76</v>
      </c>
      <c r="AU128" s="215" t="s">
        <v>77</v>
      </c>
      <c r="AY128" s="214" t="s">
        <v>131</v>
      </c>
      <c r="BK128" s="216">
        <f>BK129+BK211+BK216+BK254+BK297+BK437+BK626</f>
        <v>0</v>
      </c>
    </row>
    <row r="129" s="12" customFormat="1" ht="22.8" customHeight="1">
      <c r="A129" s="12"/>
      <c r="B129" s="203"/>
      <c r="C129" s="204"/>
      <c r="D129" s="205" t="s">
        <v>76</v>
      </c>
      <c r="E129" s="217" t="s">
        <v>82</v>
      </c>
      <c r="F129" s="217" t="s">
        <v>132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SUM(P130:P210)</f>
        <v>0</v>
      </c>
      <c r="Q129" s="211"/>
      <c r="R129" s="212">
        <f>SUM(R130:R210)</f>
        <v>125.32171</v>
      </c>
      <c r="S129" s="211"/>
      <c r="T129" s="213">
        <f>SUM(T130:T210)</f>
        <v>885.0390000000001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82</v>
      </c>
      <c r="AT129" s="215" t="s">
        <v>76</v>
      </c>
      <c r="AU129" s="215" t="s">
        <v>82</v>
      </c>
      <c r="AY129" s="214" t="s">
        <v>131</v>
      </c>
      <c r="BK129" s="216">
        <f>SUM(BK130:BK210)</f>
        <v>0</v>
      </c>
    </row>
    <row r="130" s="2" customFormat="1" ht="33" customHeight="1">
      <c r="A130" s="39"/>
      <c r="B130" s="40"/>
      <c r="C130" s="219" t="s">
        <v>82</v>
      </c>
      <c r="D130" s="219" t="s">
        <v>133</v>
      </c>
      <c r="E130" s="220" t="s">
        <v>134</v>
      </c>
      <c r="F130" s="221" t="s">
        <v>135</v>
      </c>
      <c r="G130" s="222" t="s">
        <v>136</v>
      </c>
      <c r="H130" s="223">
        <v>125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42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0.28999999999999998</v>
      </c>
      <c r="T130" s="229">
        <f>S130*H130</f>
        <v>36.25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137</v>
      </c>
      <c r="AT130" s="230" t="s">
        <v>133</v>
      </c>
      <c r="AU130" s="230" t="s">
        <v>86</v>
      </c>
      <c r="AY130" s="18" t="s">
        <v>131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82</v>
      </c>
      <c r="BK130" s="231">
        <f>ROUND(I130*H130,2)</f>
        <v>0</v>
      </c>
      <c r="BL130" s="18" t="s">
        <v>137</v>
      </c>
      <c r="BM130" s="230" t="s">
        <v>138</v>
      </c>
    </row>
    <row r="131" s="2" customFormat="1">
      <c r="A131" s="39"/>
      <c r="B131" s="40"/>
      <c r="C131" s="41"/>
      <c r="D131" s="232" t="s">
        <v>139</v>
      </c>
      <c r="E131" s="41"/>
      <c r="F131" s="233" t="s">
        <v>140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139</v>
      </c>
      <c r="AU131" s="18" t="s">
        <v>86</v>
      </c>
    </row>
    <row r="132" s="13" customFormat="1">
      <c r="A132" s="13"/>
      <c r="B132" s="237"/>
      <c r="C132" s="238"/>
      <c r="D132" s="232" t="s">
        <v>141</v>
      </c>
      <c r="E132" s="239" t="s">
        <v>1</v>
      </c>
      <c r="F132" s="240" t="s">
        <v>142</v>
      </c>
      <c r="G132" s="238"/>
      <c r="H132" s="241">
        <v>125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141</v>
      </c>
      <c r="AU132" s="247" t="s">
        <v>86</v>
      </c>
      <c r="AV132" s="13" t="s">
        <v>86</v>
      </c>
      <c r="AW132" s="13" t="s">
        <v>32</v>
      </c>
      <c r="AX132" s="13" t="s">
        <v>82</v>
      </c>
      <c r="AY132" s="247" t="s">
        <v>131</v>
      </c>
    </row>
    <row r="133" s="2" customFormat="1" ht="24.15" customHeight="1">
      <c r="A133" s="39"/>
      <c r="B133" s="40"/>
      <c r="C133" s="219" t="s">
        <v>86</v>
      </c>
      <c r="D133" s="219" t="s">
        <v>133</v>
      </c>
      <c r="E133" s="220" t="s">
        <v>143</v>
      </c>
      <c r="F133" s="221" t="s">
        <v>144</v>
      </c>
      <c r="G133" s="222" t="s">
        <v>136</v>
      </c>
      <c r="H133" s="223">
        <v>715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42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0.17000000000000001</v>
      </c>
      <c r="T133" s="229">
        <f>S133*H133</f>
        <v>121.55000000000001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137</v>
      </c>
      <c r="AT133" s="230" t="s">
        <v>133</v>
      </c>
      <c r="AU133" s="230" t="s">
        <v>86</v>
      </c>
      <c r="AY133" s="18" t="s">
        <v>131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82</v>
      </c>
      <c r="BK133" s="231">
        <f>ROUND(I133*H133,2)</f>
        <v>0</v>
      </c>
      <c r="BL133" s="18" t="s">
        <v>137</v>
      </c>
      <c r="BM133" s="230" t="s">
        <v>145</v>
      </c>
    </row>
    <row r="134" s="2" customFormat="1">
      <c r="A134" s="39"/>
      <c r="B134" s="40"/>
      <c r="C134" s="41"/>
      <c r="D134" s="232" t="s">
        <v>139</v>
      </c>
      <c r="E134" s="41"/>
      <c r="F134" s="233" t="s">
        <v>146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139</v>
      </c>
      <c r="AU134" s="18" t="s">
        <v>86</v>
      </c>
    </row>
    <row r="135" s="13" customFormat="1">
      <c r="A135" s="13"/>
      <c r="B135" s="237"/>
      <c r="C135" s="238"/>
      <c r="D135" s="232" t="s">
        <v>141</v>
      </c>
      <c r="E135" s="239" t="s">
        <v>1</v>
      </c>
      <c r="F135" s="240" t="s">
        <v>147</v>
      </c>
      <c r="G135" s="238"/>
      <c r="H135" s="241">
        <v>715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141</v>
      </c>
      <c r="AU135" s="247" t="s">
        <v>86</v>
      </c>
      <c r="AV135" s="13" t="s">
        <v>86</v>
      </c>
      <c r="AW135" s="13" t="s">
        <v>32</v>
      </c>
      <c r="AX135" s="13" t="s">
        <v>82</v>
      </c>
      <c r="AY135" s="247" t="s">
        <v>131</v>
      </c>
    </row>
    <row r="136" s="2" customFormat="1" ht="24.15" customHeight="1">
      <c r="A136" s="39"/>
      <c r="B136" s="40"/>
      <c r="C136" s="219" t="s">
        <v>89</v>
      </c>
      <c r="D136" s="219" t="s">
        <v>133</v>
      </c>
      <c r="E136" s="220" t="s">
        <v>148</v>
      </c>
      <c r="F136" s="221" t="s">
        <v>149</v>
      </c>
      <c r="G136" s="222" t="s">
        <v>136</v>
      </c>
      <c r="H136" s="223">
        <v>815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42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0.28999999999999998</v>
      </c>
      <c r="T136" s="229">
        <f>S136*H136</f>
        <v>236.34999999999999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137</v>
      </c>
      <c r="AT136" s="230" t="s">
        <v>133</v>
      </c>
      <c r="AU136" s="230" t="s">
        <v>86</v>
      </c>
      <c r="AY136" s="18" t="s">
        <v>131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82</v>
      </c>
      <c r="BK136" s="231">
        <f>ROUND(I136*H136,2)</f>
        <v>0</v>
      </c>
      <c r="BL136" s="18" t="s">
        <v>137</v>
      </c>
      <c r="BM136" s="230" t="s">
        <v>150</v>
      </c>
    </row>
    <row r="137" s="2" customFormat="1">
      <c r="A137" s="39"/>
      <c r="B137" s="40"/>
      <c r="C137" s="41"/>
      <c r="D137" s="232" t="s">
        <v>139</v>
      </c>
      <c r="E137" s="41"/>
      <c r="F137" s="233" t="s">
        <v>151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139</v>
      </c>
      <c r="AU137" s="18" t="s">
        <v>86</v>
      </c>
    </row>
    <row r="138" s="13" customFormat="1">
      <c r="A138" s="13"/>
      <c r="B138" s="237"/>
      <c r="C138" s="238"/>
      <c r="D138" s="232" t="s">
        <v>141</v>
      </c>
      <c r="E138" s="239" t="s">
        <v>1</v>
      </c>
      <c r="F138" s="240" t="s">
        <v>152</v>
      </c>
      <c r="G138" s="238"/>
      <c r="H138" s="241">
        <v>815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141</v>
      </c>
      <c r="AU138" s="247" t="s">
        <v>86</v>
      </c>
      <c r="AV138" s="13" t="s">
        <v>86</v>
      </c>
      <c r="AW138" s="13" t="s">
        <v>32</v>
      </c>
      <c r="AX138" s="13" t="s">
        <v>82</v>
      </c>
      <c r="AY138" s="247" t="s">
        <v>131</v>
      </c>
    </row>
    <row r="139" s="2" customFormat="1" ht="24.15" customHeight="1">
      <c r="A139" s="39"/>
      <c r="B139" s="40"/>
      <c r="C139" s="219" t="s">
        <v>137</v>
      </c>
      <c r="D139" s="219" t="s">
        <v>133</v>
      </c>
      <c r="E139" s="220" t="s">
        <v>153</v>
      </c>
      <c r="F139" s="221" t="s">
        <v>154</v>
      </c>
      <c r="G139" s="222" t="s">
        <v>136</v>
      </c>
      <c r="H139" s="223">
        <v>1288</v>
      </c>
      <c r="I139" s="224"/>
      <c r="J139" s="225">
        <f>ROUND(I139*H139,2)</f>
        <v>0</v>
      </c>
      <c r="K139" s="221" t="s">
        <v>155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0.098000000000000004</v>
      </c>
      <c r="T139" s="229">
        <f>S139*H139</f>
        <v>126.224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137</v>
      </c>
      <c r="AT139" s="230" t="s">
        <v>133</v>
      </c>
      <c r="AU139" s="230" t="s">
        <v>86</v>
      </c>
      <c r="AY139" s="18" t="s">
        <v>131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82</v>
      </c>
      <c r="BK139" s="231">
        <f>ROUND(I139*H139,2)</f>
        <v>0</v>
      </c>
      <c r="BL139" s="18" t="s">
        <v>137</v>
      </c>
      <c r="BM139" s="230" t="s">
        <v>156</v>
      </c>
    </row>
    <row r="140" s="2" customFormat="1">
      <c r="A140" s="39"/>
      <c r="B140" s="40"/>
      <c r="C140" s="41"/>
      <c r="D140" s="232" t="s">
        <v>139</v>
      </c>
      <c r="E140" s="41"/>
      <c r="F140" s="233" t="s">
        <v>157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139</v>
      </c>
      <c r="AU140" s="18" t="s">
        <v>86</v>
      </c>
    </row>
    <row r="141" s="13" customFormat="1">
      <c r="A141" s="13"/>
      <c r="B141" s="237"/>
      <c r="C141" s="238"/>
      <c r="D141" s="232" t="s">
        <v>141</v>
      </c>
      <c r="E141" s="239" t="s">
        <v>1</v>
      </c>
      <c r="F141" s="240" t="s">
        <v>158</v>
      </c>
      <c r="G141" s="238"/>
      <c r="H141" s="241">
        <v>1288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141</v>
      </c>
      <c r="AU141" s="247" t="s">
        <v>86</v>
      </c>
      <c r="AV141" s="13" t="s">
        <v>86</v>
      </c>
      <c r="AW141" s="13" t="s">
        <v>32</v>
      </c>
      <c r="AX141" s="13" t="s">
        <v>77</v>
      </c>
      <c r="AY141" s="247" t="s">
        <v>131</v>
      </c>
    </row>
    <row r="142" s="14" customFormat="1">
      <c r="A142" s="14"/>
      <c r="B142" s="248"/>
      <c r="C142" s="249"/>
      <c r="D142" s="232" t="s">
        <v>141</v>
      </c>
      <c r="E142" s="250" t="s">
        <v>1</v>
      </c>
      <c r="F142" s="251" t="s">
        <v>159</v>
      </c>
      <c r="G142" s="249"/>
      <c r="H142" s="252">
        <v>1288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8" t="s">
        <v>141</v>
      </c>
      <c r="AU142" s="258" t="s">
        <v>86</v>
      </c>
      <c r="AV142" s="14" t="s">
        <v>137</v>
      </c>
      <c r="AW142" s="14" t="s">
        <v>32</v>
      </c>
      <c r="AX142" s="14" t="s">
        <v>82</v>
      </c>
      <c r="AY142" s="258" t="s">
        <v>131</v>
      </c>
    </row>
    <row r="143" s="2" customFormat="1" ht="24.15" customHeight="1">
      <c r="A143" s="39"/>
      <c r="B143" s="40"/>
      <c r="C143" s="219" t="s">
        <v>160</v>
      </c>
      <c r="D143" s="219" t="s">
        <v>133</v>
      </c>
      <c r="E143" s="220" t="s">
        <v>161</v>
      </c>
      <c r="F143" s="221" t="s">
        <v>162</v>
      </c>
      <c r="G143" s="222" t="s">
        <v>136</v>
      </c>
      <c r="H143" s="223">
        <v>3171</v>
      </c>
      <c r="I143" s="224"/>
      <c r="J143" s="225">
        <f>ROUND(I143*H143,2)</f>
        <v>0</v>
      </c>
      <c r="K143" s="221" t="s">
        <v>155</v>
      </c>
      <c r="L143" s="45"/>
      <c r="M143" s="226" t="s">
        <v>1</v>
      </c>
      <c r="N143" s="227" t="s">
        <v>42</v>
      </c>
      <c r="O143" s="92"/>
      <c r="P143" s="228">
        <f>O143*H143</f>
        <v>0</v>
      </c>
      <c r="Q143" s="228">
        <v>1.0000000000000001E-05</v>
      </c>
      <c r="R143" s="228">
        <f>Q143*H143</f>
        <v>0.031710000000000002</v>
      </c>
      <c r="S143" s="228">
        <v>0.11500000000000001</v>
      </c>
      <c r="T143" s="229">
        <f>S143*H143</f>
        <v>364.66500000000002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137</v>
      </c>
      <c r="AT143" s="230" t="s">
        <v>133</v>
      </c>
      <c r="AU143" s="230" t="s">
        <v>86</v>
      </c>
      <c r="AY143" s="18" t="s">
        <v>131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82</v>
      </c>
      <c r="BK143" s="231">
        <f>ROUND(I143*H143,2)</f>
        <v>0</v>
      </c>
      <c r="BL143" s="18" t="s">
        <v>137</v>
      </c>
      <c r="BM143" s="230" t="s">
        <v>163</v>
      </c>
    </row>
    <row r="144" s="2" customFormat="1">
      <c r="A144" s="39"/>
      <c r="B144" s="40"/>
      <c r="C144" s="41"/>
      <c r="D144" s="232" t="s">
        <v>139</v>
      </c>
      <c r="E144" s="41"/>
      <c r="F144" s="233" t="s">
        <v>164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139</v>
      </c>
      <c r="AU144" s="18" t="s">
        <v>86</v>
      </c>
    </row>
    <row r="145" s="2" customFormat="1">
      <c r="A145" s="39"/>
      <c r="B145" s="40"/>
      <c r="C145" s="41"/>
      <c r="D145" s="232" t="s">
        <v>165</v>
      </c>
      <c r="E145" s="41"/>
      <c r="F145" s="259" t="s">
        <v>166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165</v>
      </c>
      <c r="AU145" s="18" t="s">
        <v>86</v>
      </c>
    </row>
    <row r="146" s="13" customFormat="1">
      <c r="A146" s="13"/>
      <c r="B146" s="237"/>
      <c r="C146" s="238"/>
      <c r="D146" s="232" t="s">
        <v>141</v>
      </c>
      <c r="E146" s="239" t="s">
        <v>1</v>
      </c>
      <c r="F146" s="240" t="s">
        <v>167</v>
      </c>
      <c r="G146" s="238"/>
      <c r="H146" s="241">
        <v>3171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141</v>
      </c>
      <c r="AU146" s="247" t="s">
        <v>86</v>
      </c>
      <c r="AV146" s="13" t="s">
        <v>86</v>
      </c>
      <c r="AW146" s="13" t="s">
        <v>32</v>
      </c>
      <c r="AX146" s="13" t="s">
        <v>82</v>
      </c>
      <c r="AY146" s="247" t="s">
        <v>131</v>
      </c>
    </row>
    <row r="147" s="2" customFormat="1" ht="37.8" customHeight="1">
      <c r="A147" s="39"/>
      <c r="B147" s="40"/>
      <c r="C147" s="219" t="s">
        <v>168</v>
      </c>
      <c r="D147" s="219" t="s">
        <v>133</v>
      </c>
      <c r="E147" s="220" t="s">
        <v>169</v>
      </c>
      <c r="F147" s="221" t="s">
        <v>170</v>
      </c>
      <c r="G147" s="222" t="s">
        <v>171</v>
      </c>
      <c r="H147" s="223">
        <v>2189.6399999999999</v>
      </c>
      <c r="I147" s="224"/>
      <c r="J147" s="225">
        <f>ROUND(I147*H147,2)</f>
        <v>0</v>
      </c>
      <c r="K147" s="221" t="s">
        <v>155</v>
      </c>
      <c r="L147" s="45"/>
      <c r="M147" s="226" t="s">
        <v>1</v>
      </c>
      <c r="N147" s="227" t="s">
        <v>42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137</v>
      </c>
      <c r="AT147" s="230" t="s">
        <v>133</v>
      </c>
      <c r="AU147" s="230" t="s">
        <v>86</v>
      </c>
      <c r="AY147" s="18" t="s">
        <v>131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82</v>
      </c>
      <c r="BK147" s="231">
        <f>ROUND(I147*H147,2)</f>
        <v>0</v>
      </c>
      <c r="BL147" s="18" t="s">
        <v>137</v>
      </c>
      <c r="BM147" s="230" t="s">
        <v>172</v>
      </c>
    </row>
    <row r="148" s="2" customFormat="1">
      <c r="A148" s="39"/>
      <c r="B148" s="40"/>
      <c r="C148" s="41"/>
      <c r="D148" s="232" t="s">
        <v>139</v>
      </c>
      <c r="E148" s="41"/>
      <c r="F148" s="233" t="s">
        <v>173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139</v>
      </c>
      <c r="AU148" s="18" t="s">
        <v>86</v>
      </c>
    </row>
    <row r="149" s="13" customFormat="1">
      <c r="A149" s="13"/>
      <c r="B149" s="237"/>
      <c r="C149" s="238"/>
      <c r="D149" s="232" t="s">
        <v>141</v>
      </c>
      <c r="E149" s="239" t="s">
        <v>1</v>
      </c>
      <c r="F149" s="240" t="s">
        <v>174</v>
      </c>
      <c r="G149" s="238"/>
      <c r="H149" s="241">
        <v>1027.48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141</v>
      </c>
      <c r="AU149" s="247" t="s">
        <v>86</v>
      </c>
      <c r="AV149" s="13" t="s">
        <v>86</v>
      </c>
      <c r="AW149" s="13" t="s">
        <v>32</v>
      </c>
      <c r="AX149" s="13" t="s">
        <v>77</v>
      </c>
      <c r="AY149" s="247" t="s">
        <v>131</v>
      </c>
    </row>
    <row r="150" s="13" customFormat="1">
      <c r="A150" s="13"/>
      <c r="B150" s="237"/>
      <c r="C150" s="238"/>
      <c r="D150" s="232" t="s">
        <v>141</v>
      </c>
      <c r="E150" s="239" t="s">
        <v>1</v>
      </c>
      <c r="F150" s="240" t="s">
        <v>175</v>
      </c>
      <c r="G150" s="238"/>
      <c r="H150" s="241">
        <v>1162.1600000000001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141</v>
      </c>
      <c r="AU150" s="247" t="s">
        <v>86</v>
      </c>
      <c r="AV150" s="13" t="s">
        <v>86</v>
      </c>
      <c r="AW150" s="13" t="s">
        <v>32</v>
      </c>
      <c r="AX150" s="13" t="s">
        <v>77</v>
      </c>
      <c r="AY150" s="247" t="s">
        <v>131</v>
      </c>
    </row>
    <row r="151" s="14" customFormat="1">
      <c r="A151" s="14"/>
      <c r="B151" s="248"/>
      <c r="C151" s="249"/>
      <c r="D151" s="232" t="s">
        <v>141</v>
      </c>
      <c r="E151" s="250" t="s">
        <v>1</v>
      </c>
      <c r="F151" s="251" t="s">
        <v>159</v>
      </c>
      <c r="G151" s="249"/>
      <c r="H151" s="252">
        <v>2189.6399999999999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8" t="s">
        <v>141</v>
      </c>
      <c r="AU151" s="258" t="s">
        <v>86</v>
      </c>
      <c r="AV151" s="14" t="s">
        <v>137</v>
      </c>
      <c r="AW151" s="14" t="s">
        <v>32</v>
      </c>
      <c r="AX151" s="14" t="s">
        <v>82</v>
      </c>
      <c r="AY151" s="258" t="s">
        <v>131</v>
      </c>
    </row>
    <row r="152" s="2" customFormat="1" ht="24.15" customHeight="1">
      <c r="A152" s="39"/>
      <c r="B152" s="40"/>
      <c r="C152" s="219" t="s">
        <v>176</v>
      </c>
      <c r="D152" s="219" t="s">
        <v>133</v>
      </c>
      <c r="E152" s="220" t="s">
        <v>177</v>
      </c>
      <c r="F152" s="221" t="s">
        <v>178</v>
      </c>
      <c r="G152" s="222" t="s">
        <v>171</v>
      </c>
      <c r="H152" s="223">
        <v>95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42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137</v>
      </c>
      <c r="AT152" s="230" t="s">
        <v>133</v>
      </c>
      <c r="AU152" s="230" t="s">
        <v>86</v>
      </c>
      <c r="AY152" s="18" t="s">
        <v>131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82</v>
      </c>
      <c r="BK152" s="231">
        <f>ROUND(I152*H152,2)</f>
        <v>0</v>
      </c>
      <c r="BL152" s="18" t="s">
        <v>137</v>
      </c>
      <c r="BM152" s="230" t="s">
        <v>179</v>
      </c>
    </row>
    <row r="153" s="2" customFormat="1">
      <c r="A153" s="39"/>
      <c r="B153" s="40"/>
      <c r="C153" s="41"/>
      <c r="D153" s="232" t="s">
        <v>139</v>
      </c>
      <c r="E153" s="41"/>
      <c r="F153" s="233" t="s">
        <v>180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139</v>
      </c>
      <c r="AU153" s="18" t="s">
        <v>86</v>
      </c>
    </row>
    <row r="154" s="2" customFormat="1">
      <c r="A154" s="39"/>
      <c r="B154" s="40"/>
      <c r="C154" s="41"/>
      <c r="D154" s="232" t="s">
        <v>165</v>
      </c>
      <c r="E154" s="41"/>
      <c r="F154" s="259" t="s">
        <v>181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165</v>
      </c>
      <c r="AU154" s="18" t="s">
        <v>86</v>
      </c>
    </row>
    <row r="155" s="13" customFormat="1">
      <c r="A155" s="13"/>
      <c r="B155" s="237"/>
      <c r="C155" s="238"/>
      <c r="D155" s="232" t="s">
        <v>141</v>
      </c>
      <c r="E155" s="239" t="s">
        <v>1</v>
      </c>
      <c r="F155" s="240" t="s">
        <v>182</v>
      </c>
      <c r="G155" s="238"/>
      <c r="H155" s="241">
        <v>95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141</v>
      </c>
      <c r="AU155" s="247" t="s">
        <v>86</v>
      </c>
      <c r="AV155" s="13" t="s">
        <v>86</v>
      </c>
      <c r="AW155" s="13" t="s">
        <v>32</v>
      </c>
      <c r="AX155" s="13" t="s">
        <v>82</v>
      </c>
      <c r="AY155" s="247" t="s">
        <v>131</v>
      </c>
    </row>
    <row r="156" s="2" customFormat="1" ht="33" customHeight="1">
      <c r="A156" s="39"/>
      <c r="B156" s="40"/>
      <c r="C156" s="219" t="s">
        <v>183</v>
      </c>
      <c r="D156" s="219" t="s">
        <v>133</v>
      </c>
      <c r="E156" s="220" t="s">
        <v>184</v>
      </c>
      <c r="F156" s="221" t="s">
        <v>185</v>
      </c>
      <c r="G156" s="222" t="s">
        <v>171</v>
      </c>
      <c r="H156" s="223">
        <v>7.75</v>
      </c>
      <c r="I156" s="224"/>
      <c r="J156" s="225">
        <f>ROUND(I156*H156,2)</f>
        <v>0</v>
      </c>
      <c r="K156" s="221" t="s">
        <v>155</v>
      </c>
      <c r="L156" s="45"/>
      <c r="M156" s="226" t="s">
        <v>1</v>
      </c>
      <c r="N156" s="227" t="s">
        <v>42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137</v>
      </c>
      <c r="AT156" s="230" t="s">
        <v>133</v>
      </c>
      <c r="AU156" s="230" t="s">
        <v>86</v>
      </c>
      <c r="AY156" s="18" t="s">
        <v>131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82</v>
      </c>
      <c r="BK156" s="231">
        <f>ROUND(I156*H156,2)</f>
        <v>0</v>
      </c>
      <c r="BL156" s="18" t="s">
        <v>137</v>
      </c>
      <c r="BM156" s="230" t="s">
        <v>186</v>
      </c>
    </row>
    <row r="157" s="2" customFormat="1">
      <c r="A157" s="39"/>
      <c r="B157" s="40"/>
      <c r="C157" s="41"/>
      <c r="D157" s="232" t="s">
        <v>139</v>
      </c>
      <c r="E157" s="41"/>
      <c r="F157" s="233" t="s">
        <v>187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139</v>
      </c>
      <c r="AU157" s="18" t="s">
        <v>86</v>
      </c>
    </row>
    <row r="158" s="13" customFormat="1">
      <c r="A158" s="13"/>
      <c r="B158" s="237"/>
      <c r="C158" s="238"/>
      <c r="D158" s="232" t="s">
        <v>141</v>
      </c>
      <c r="E158" s="239" t="s">
        <v>1</v>
      </c>
      <c r="F158" s="240" t="s">
        <v>188</v>
      </c>
      <c r="G158" s="238"/>
      <c r="H158" s="241">
        <v>7.7439999999999998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141</v>
      </c>
      <c r="AU158" s="247" t="s">
        <v>86</v>
      </c>
      <c r="AV158" s="13" t="s">
        <v>86</v>
      </c>
      <c r="AW158" s="13" t="s">
        <v>32</v>
      </c>
      <c r="AX158" s="13" t="s">
        <v>77</v>
      </c>
      <c r="AY158" s="247" t="s">
        <v>131</v>
      </c>
    </row>
    <row r="159" s="14" customFormat="1">
      <c r="A159" s="14"/>
      <c r="B159" s="248"/>
      <c r="C159" s="249"/>
      <c r="D159" s="232" t="s">
        <v>141</v>
      </c>
      <c r="E159" s="250" t="s">
        <v>1</v>
      </c>
      <c r="F159" s="251" t="s">
        <v>159</v>
      </c>
      <c r="G159" s="249"/>
      <c r="H159" s="252">
        <v>7.7439999999999998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8" t="s">
        <v>141</v>
      </c>
      <c r="AU159" s="258" t="s">
        <v>86</v>
      </c>
      <c r="AV159" s="14" t="s">
        <v>137</v>
      </c>
      <c r="AW159" s="14" t="s">
        <v>32</v>
      </c>
      <c r="AX159" s="14" t="s">
        <v>77</v>
      </c>
      <c r="AY159" s="258" t="s">
        <v>131</v>
      </c>
    </row>
    <row r="160" s="13" customFormat="1">
      <c r="A160" s="13"/>
      <c r="B160" s="237"/>
      <c r="C160" s="238"/>
      <c r="D160" s="232" t="s">
        <v>141</v>
      </c>
      <c r="E160" s="239" t="s">
        <v>1</v>
      </c>
      <c r="F160" s="240" t="s">
        <v>189</v>
      </c>
      <c r="G160" s="238"/>
      <c r="H160" s="241">
        <v>7.75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141</v>
      </c>
      <c r="AU160" s="247" t="s">
        <v>86</v>
      </c>
      <c r="AV160" s="13" t="s">
        <v>86</v>
      </c>
      <c r="AW160" s="13" t="s">
        <v>32</v>
      </c>
      <c r="AX160" s="13" t="s">
        <v>82</v>
      </c>
      <c r="AY160" s="247" t="s">
        <v>131</v>
      </c>
    </row>
    <row r="161" s="2" customFormat="1" ht="24.15" customHeight="1">
      <c r="A161" s="39"/>
      <c r="B161" s="40"/>
      <c r="C161" s="219" t="s">
        <v>190</v>
      </c>
      <c r="D161" s="219" t="s">
        <v>133</v>
      </c>
      <c r="E161" s="220" t="s">
        <v>191</v>
      </c>
      <c r="F161" s="221" t="s">
        <v>192</v>
      </c>
      <c r="G161" s="222" t="s">
        <v>171</v>
      </c>
      <c r="H161" s="223">
        <v>0.40000000000000002</v>
      </c>
      <c r="I161" s="224"/>
      <c r="J161" s="225">
        <f>ROUND(I161*H161,2)</f>
        <v>0</v>
      </c>
      <c r="K161" s="221" t="s">
        <v>155</v>
      </c>
      <c r="L161" s="45"/>
      <c r="M161" s="226" t="s">
        <v>1</v>
      </c>
      <c r="N161" s="227" t="s">
        <v>42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137</v>
      </c>
      <c r="AT161" s="230" t="s">
        <v>133</v>
      </c>
      <c r="AU161" s="230" t="s">
        <v>86</v>
      </c>
      <c r="AY161" s="18" t="s">
        <v>131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82</v>
      </c>
      <c r="BK161" s="231">
        <f>ROUND(I161*H161,2)</f>
        <v>0</v>
      </c>
      <c r="BL161" s="18" t="s">
        <v>137</v>
      </c>
      <c r="BM161" s="230" t="s">
        <v>193</v>
      </c>
    </row>
    <row r="162" s="2" customFormat="1">
      <c r="A162" s="39"/>
      <c r="B162" s="40"/>
      <c r="C162" s="41"/>
      <c r="D162" s="232" t="s">
        <v>139</v>
      </c>
      <c r="E162" s="41"/>
      <c r="F162" s="233" t="s">
        <v>194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139</v>
      </c>
      <c r="AU162" s="18" t="s">
        <v>86</v>
      </c>
    </row>
    <row r="163" s="13" customFormat="1">
      <c r="A163" s="13"/>
      <c r="B163" s="237"/>
      <c r="C163" s="238"/>
      <c r="D163" s="232" t="s">
        <v>141</v>
      </c>
      <c r="E163" s="239" t="s">
        <v>1</v>
      </c>
      <c r="F163" s="240" t="s">
        <v>195</v>
      </c>
      <c r="G163" s="238"/>
      <c r="H163" s="241">
        <v>0.35999999999999999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141</v>
      </c>
      <c r="AU163" s="247" t="s">
        <v>86</v>
      </c>
      <c r="AV163" s="13" t="s">
        <v>86</v>
      </c>
      <c r="AW163" s="13" t="s">
        <v>32</v>
      </c>
      <c r="AX163" s="13" t="s">
        <v>77</v>
      </c>
      <c r="AY163" s="247" t="s">
        <v>131</v>
      </c>
    </row>
    <row r="164" s="14" customFormat="1">
      <c r="A164" s="14"/>
      <c r="B164" s="248"/>
      <c r="C164" s="249"/>
      <c r="D164" s="232" t="s">
        <v>141</v>
      </c>
      <c r="E164" s="250" t="s">
        <v>1</v>
      </c>
      <c r="F164" s="251" t="s">
        <v>159</v>
      </c>
      <c r="G164" s="249"/>
      <c r="H164" s="252">
        <v>0.35999999999999999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8" t="s">
        <v>141</v>
      </c>
      <c r="AU164" s="258" t="s">
        <v>86</v>
      </c>
      <c r="AV164" s="14" t="s">
        <v>137</v>
      </c>
      <c r="AW164" s="14" t="s">
        <v>32</v>
      </c>
      <c r="AX164" s="14" t="s">
        <v>77</v>
      </c>
      <c r="AY164" s="258" t="s">
        <v>131</v>
      </c>
    </row>
    <row r="165" s="13" customFormat="1">
      <c r="A165" s="13"/>
      <c r="B165" s="237"/>
      <c r="C165" s="238"/>
      <c r="D165" s="232" t="s">
        <v>141</v>
      </c>
      <c r="E165" s="239" t="s">
        <v>1</v>
      </c>
      <c r="F165" s="240" t="s">
        <v>196</v>
      </c>
      <c r="G165" s="238"/>
      <c r="H165" s="241">
        <v>0.40000000000000002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141</v>
      </c>
      <c r="AU165" s="247" t="s">
        <v>86</v>
      </c>
      <c r="AV165" s="13" t="s">
        <v>86</v>
      </c>
      <c r="AW165" s="13" t="s">
        <v>32</v>
      </c>
      <c r="AX165" s="13" t="s">
        <v>82</v>
      </c>
      <c r="AY165" s="247" t="s">
        <v>131</v>
      </c>
    </row>
    <row r="166" s="2" customFormat="1" ht="33" customHeight="1">
      <c r="A166" s="39"/>
      <c r="B166" s="40"/>
      <c r="C166" s="219" t="s">
        <v>197</v>
      </c>
      <c r="D166" s="219" t="s">
        <v>133</v>
      </c>
      <c r="E166" s="220" t="s">
        <v>198</v>
      </c>
      <c r="F166" s="221" t="s">
        <v>199</v>
      </c>
      <c r="G166" s="222" t="s">
        <v>171</v>
      </c>
      <c r="H166" s="223">
        <v>105.25</v>
      </c>
      <c r="I166" s="224"/>
      <c r="J166" s="225">
        <f>ROUND(I166*H166,2)</f>
        <v>0</v>
      </c>
      <c r="K166" s="221" t="s">
        <v>155</v>
      </c>
      <c r="L166" s="45"/>
      <c r="M166" s="226" t="s">
        <v>1</v>
      </c>
      <c r="N166" s="227" t="s">
        <v>42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137</v>
      </c>
      <c r="AT166" s="230" t="s">
        <v>133</v>
      </c>
      <c r="AU166" s="230" t="s">
        <v>86</v>
      </c>
      <c r="AY166" s="18" t="s">
        <v>131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82</v>
      </c>
      <c r="BK166" s="231">
        <f>ROUND(I166*H166,2)</f>
        <v>0</v>
      </c>
      <c r="BL166" s="18" t="s">
        <v>137</v>
      </c>
      <c r="BM166" s="230" t="s">
        <v>200</v>
      </c>
    </row>
    <row r="167" s="2" customFormat="1">
      <c r="A167" s="39"/>
      <c r="B167" s="40"/>
      <c r="C167" s="41"/>
      <c r="D167" s="232" t="s">
        <v>139</v>
      </c>
      <c r="E167" s="41"/>
      <c r="F167" s="233" t="s">
        <v>201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139</v>
      </c>
      <c r="AU167" s="18" t="s">
        <v>86</v>
      </c>
    </row>
    <row r="168" s="13" customFormat="1">
      <c r="A168" s="13"/>
      <c r="B168" s="237"/>
      <c r="C168" s="238"/>
      <c r="D168" s="232" t="s">
        <v>141</v>
      </c>
      <c r="E168" s="239" t="s">
        <v>1</v>
      </c>
      <c r="F168" s="240" t="s">
        <v>202</v>
      </c>
      <c r="G168" s="238"/>
      <c r="H168" s="241">
        <v>105.25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141</v>
      </c>
      <c r="AU168" s="247" t="s">
        <v>86</v>
      </c>
      <c r="AV168" s="13" t="s">
        <v>86</v>
      </c>
      <c r="AW168" s="13" t="s">
        <v>32</v>
      </c>
      <c r="AX168" s="13" t="s">
        <v>77</v>
      </c>
      <c r="AY168" s="247" t="s">
        <v>131</v>
      </c>
    </row>
    <row r="169" s="14" customFormat="1">
      <c r="A169" s="14"/>
      <c r="B169" s="248"/>
      <c r="C169" s="249"/>
      <c r="D169" s="232" t="s">
        <v>141</v>
      </c>
      <c r="E169" s="250" t="s">
        <v>1</v>
      </c>
      <c r="F169" s="251" t="s">
        <v>159</v>
      </c>
      <c r="G169" s="249"/>
      <c r="H169" s="252">
        <v>105.25</v>
      </c>
      <c r="I169" s="253"/>
      <c r="J169" s="249"/>
      <c r="K169" s="249"/>
      <c r="L169" s="254"/>
      <c r="M169" s="255"/>
      <c r="N169" s="256"/>
      <c r="O169" s="256"/>
      <c r="P169" s="256"/>
      <c r="Q169" s="256"/>
      <c r="R169" s="256"/>
      <c r="S169" s="256"/>
      <c r="T169" s="25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8" t="s">
        <v>141</v>
      </c>
      <c r="AU169" s="258" t="s">
        <v>86</v>
      </c>
      <c r="AV169" s="14" t="s">
        <v>137</v>
      </c>
      <c r="AW169" s="14" t="s">
        <v>32</v>
      </c>
      <c r="AX169" s="14" t="s">
        <v>82</v>
      </c>
      <c r="AY169" s="258" t="s">
        <v>131</v>
      </c>
    </row>
    <row r="170" s="2" customFormat="1" ht="24.15" customHeight="1">
      <c r="A170" s="39"/>
      <c r="B170" s="40"/>
      <c r="C170" s="219" t="s">
        <v>203</v>
      </c>
      <c r="D170" s="219" t="s">
        <v>133</v>
      </c>
      <c r="E170" s="220" t="s">
        <v>204</v>
      </c>
      <c r="F170" s="221" t="s">
        <v>205</v>
      </c>
      <c r="G170" s="222" t="s">
        <v>171</v>
      </c>
      <c r="H170" s="223">
        <v>798.61599999999999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42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137</v>
      </c>
      <c r="AT170" s="230" t="s">
        <v>133</v>
      </c>
      <c r="AU170" s="230" t="s">
        <v>86</v>
      </c>
      <c r="AY170" s="18" t="s">
        <v>131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82</v>
      </c>
      <c r="BK170" s="231">
        <f>ROUND(I170*H170,2)</f>
        <v>0</v>
      </c>
      <c r="BL170" s="18" t="s">
        <v>137</v>
      </c>
      <c r="BM170" s="230" t="s">
        <v>206</v>
      </c>
    </row>
    <row r="171" s="2" customFormat="1">
      <c r="A171" s="39"/>
      <c r="B171" s="40"/>
      <c r="C171" s="41"/>
      <c r="D171" s="232" t="s">
        <v>139</v>
      </c>
      <c r="E171" s="41"/>
      <c r="F171" s="233" t="s">
        <v>207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139</v>
      </c>
      <c r="AU171" s="18" t="s">
        <v>86</v>
      </c>
    </row>
    <row r="172" s="2" customFormat="1">
      <c r="A172" s="39"/>
      <c r="B172" s="40"/>
      <c r="C172" s="41"/>
      <c r="D172" s="232" t="s">
        <v>165</v>
      </c>
      <c r="E172" s="41"/>
      <c r="F172" s="259" t="s">
        <v>208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165</v>
      </c>
      <c r="AU172" s="18" t="s">
        <v>86</v>
      </c>
    </row>
    <row r="173" s="13" customFormat="1">
      <c r="A173" s="13"/>
      <c r="B173" s="237"/>
      <c r="C173" s="238"/>
      <c r="D173" s="232" t="s">
        <v>141</v>
      </c>
      <c r="E173" s="239" t="s">
        <v>1</v>
      </c>
      <c r="F173" s="240" t="s">
        <v>209</v>
      </c>
      <c r="G173" s="238"/>
      <c r="H173" s="241">
        <v>798.61599999999999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141</v>
      </c>
      <c r="AU173" s="247" t="s">
        <v>86</v>
      </c>
      <c r="AV173" s="13" t="s">
        <v>86</v>
      </c>
      <c r="AW173" s="13" t="s">
        <v>32</v>
      </c>
      <c r="AX173" s="13" t="s">
        <v>82</v>
      </c>
      <c r="AY173" s="247" t="s">
        <v>131</v>
      </c>
    </row>
    <row r="174" s="2" customFormat="1" ht="24.15" customHeight="1">
      <c r="A174" s="39"/>
      <c r="B174" s="40"/>
      <c r="C174" s="219" t="s">
        <v>210</v>
      </c>
      <c r="D174" s="219" t="s">
        <v>133</v>
      </c>
      <c r="E174" s="220" t="s">
        <v>211</v>
      </c>
      <c r="F174" s="221" t="s">
        <v>212</v>
      </c>
      <c r="G174" s="222" t="s">
        <v>171</v>
      </c>
      <c r="H174" s="223">
        <v>342.26400000000001</v>
      </c>
      <c r="I174" s="224"/>
      <c r="J174" s="225">
        <f>ROUND(I174*H174,2)</f>
        <v>0</v>
      </c>
      <c r="K174" s="221" t="s">
        <v>1</v>
      </c>
      <c r="L174" s="45"/>
      <c r="M174" s="226" t="s">
        <v>1</v>
      </c>
      <c r="N174" s="227" t="s">
        <v>42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137</v>
      </c>
      <c r="AT174" s="230" t="s">
        <v>133</v>
      </c>
      <c r="AU174" s="230" t="s">
        <v>86</v>
      </c>
      <c r="AY174" s="18" t="s">
        <v>131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82</v>
      </c>
      <c r="BK174" s="231">
        <f>ROUND(I174*H174,2)</f>
        <v>0</v>
      </c>
      <c r="BL174" s="18" t="s">
        <v>137</v>
      </c>
      <c r="BM174" s="230" t="s">
        <v>213</v>
      </c>
    </row>
    <row r="175" s="2" customFormat="1">
      <c r="A175" s="39"/>
      <c r="B175" s="40"/>
      <c r="C175" s="41"/>
      <c r="D175" s="232" t="s">
        <v>139</v>
      </c>
      <c r="E175" s="41"/>
      <c r="F175" s="233" t="s">
        <v>214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139</v>
      </c>
      <c r="AU175" s="18" t="s">
        <v>86</v>
      </c>
    </row>
    <row r="176" s="2" customFormat="1">
      <c r="A176" s="39"/>
      <c r="B176" s="40"/>
      <c r="C176" s="41"/>
      <c r="D176" s="232" t="s">
        <v>165</v>
      </c>
      <c r="E176" s="41"/>
      <c r="F176" s="259" t="s">
        <v>215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165</v>
      </c>
      <c r="AU176" s="18" t="s">
        <v>86</v>
      </c>
    </row>
    <row r="177" s="13" customFormat="1">
      <c r="A177" s="13"/>
      <c r="B177" s="237"/>
      <c r="C177" s="238"/>
      <c r="D177" s="232" t="s">
        <v>141</v>
      </c>
      <c r="E177" s="239" t="s">
        <v>1</v>
      </c>
      <c r="F177" s="240" t="s">
        <v>216</v>
      </c>
      <c r="G177" s="238"/>
      <c r="H177" s="241">
        <v>342.26400000000001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141</v>
      </c>
      <c r="AU177" s="247" t="s">
        <v>86</v>
      </c>
      <c r="AV177" s="13" t="s">
        <v>86</v>
      </c>
      <c r="AW177" s="13" t="s">
        <v>32</v>
      </c>
      <c r="AX177" s="13" t="s">
        <v>82</v>
      </c>
      <c r="AY177" s="247" t="s">
        <v>131</v>
      </c>
    </row>
    <row r="178" s="2" customFormat="1" ht="24.15" customHeight="1">
      <c r="A178" s="39"/>
      <c r="B178" s="40"/>
      <c r="C178" s="219" t="s">
        <v>217</v>
      </c>
      <c r="D178" s="219" t="s">
        <v>133</v>
      </c>
      <c r="E178" s="220" t="s">
        <v>218</v>
      </c>
      <c r="F178" s="221" t="s">
        <v>219</v>
      </c>
      <c r="G178" s="222" t="s">
        <v>220</v>
      </c>
      <c r="H178" s="223">
        <v>616.07500000000005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42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137</v>
      </c>
      <c r="AT178" s="230" t="s">
        <v>133</v>
      </c>
      <c r="AU178" s="230" t="s">
        <v>86</v>
      </c>
      <c r="AY178" s="18" t="s">
        <v>131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82</v>
      </c>
      <c r="BK178" s="231">
        <f>ROUND(I178*H178,2)</f>
        <v>0</v>
      </c>
      <c r="BL178" s="18" t="s">
        <v>137</v>
      </c>
      <c r="BM178" s="230" t="s">
        <v>221</v>
      </c>
    </row>
    <row r="179" s="2" customFormat="1">
      <c r="A179" s="39"/>
      <c r="B179" s="40"/>
      <c r="C179" s="41"/>
      <c r="D179" s="232" t="s">
        <v>139</v>
      </c>
      <c r="E179" s="41"/>
      <c r="F179" s="233" t="s">
        <v>222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139</v>
      </c>
      <c r="AU179" s="18" t="s">
        <v>86</v>
      </c>
    </row>
    <row r="180" s="2" customFormat="1">
      <c r="A180" s="39"/>
      <c r="B180" s="40"/>
      <c r="C180" s="41"/>
      <c r="D180" s="232" t="s">
        <v>165</v>
      </c>
      <c r="E180" s="41"/>
      <c r="F180" s="259" t="s">
        <v>223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165</v>
      </c>
      <c r="AU180" s="18" t="s">
        <v>86</v>
      </c>
    </row>
    <row r="181" s="13" customFormat="1">
      <c r="A181" s="13"/>
      <c r="B181" s="237"/>
      <c r="C181" s="238"/>
      <c r="D181" s="232" t="s">
        <v>141</v>
      </c>
      <c r="E181" s="239" t="s">
        <v>1</v>
      </c>
      <c r="F181" s="240" t="s">
        <v>224</v>
      </c>
      <c r="G181" s="238"/>
      <c r="H181" s="241">
        <v>616.07500000000005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141</v>
      </c>
      <c r="AU181" s="247" t="s">
        <v>86</v>
      </c>
      <c r="AV181" s="13" t="s">
        <v>86</v>
      </c>
      <c r="AW181" s="13" t="s">
        <v>32</v>
      </c>
      <c r="AX181" s="13" t="s">
        <v>82</v>
      </c>
      <c r="AY181" s="247" t="s">
        <v>131</v>
      </c>
    </row>
    <row r="182" s="2" customFormat="1" ht="24.15" customHeight="1">
      <c r="A182" s="39"/>
      <c r="B182" s="40"/>
      <c r="C182" s="219" t="s">
        <v>225</v>
      </c>
      <c r="D182" s="219" t="s">
        <v>133</v>
      </c>
      <c r="E182" s="220" t="s">
        <v>226</v>
      </c>
      <c r="F182" s="221" t="s">
        <v>227</v>
      </c>
      <c r="G182" s="222" t="s">
        <v>171</v>
      </c>
      <c r="H182" s="223">
        <v>5.7999999999999998</v>
      </c>
      <c r="I182" s="224"/>
      <c r="J182" s="225">
        <f>ROUND(I182*H182,2)</f>
        <v>0</v>
      </c>
      <c r="K182" s="221" t="s">
        <v>155</v>
      </c>
      <c r="L182" s="45"/>
      <c r="M182" s="226" t="s">
        <v>1</v>
      </c>
      <c r="N182" s="227" t="s">
        <v>42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137</v>
      </c>
      <c r="AT182" s="230" t="s">
        <v>133</v>
      </c>
      <c r="AU182" s="230" t="s">
        <v>86</v>
      </c>
      <c r="AY182" s="18" t="s">
        <v>131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82</v>
      </c>
      <c r="BK182" s="231">
        <f>ROUND(I182*H182,2)</f>
        <v>0</v>
      </c>
      <c r="BL182" s="18" t="s">
        <v>137</v>
      </c>
      <c r="BM182" s="230" t="s">
        <v>228</v>
      </c>
    </row>
    <row r="183" s="2" customFormat="1">
      <c r="A183" s="39"/>
      <c r="B183" s="40"/>
      <c r="C183" s="41"/>
      <c r="D183" s="232" t="s">
        <v>139</v>
      </c>
      <c r="E183" s="41"/>
      <c r="F183" s="233" t="s">
        <v>229</v>
      </c>
      <c r="G183" s="41"/>
      <c r="H183" s="41"/>
      <c r="I183" s="234"/>
      <c r="J183" s="41"/>
      <c r="K183" s="41"/>
      <c r="L183" s="45"/>
      <c r="M183" s="235"/>
      <c r="N183" s="23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139</v>
      </c>
      <c r="AU183" s="18" t="s">
        <v>86</v>
      </c>
    </row>
    <row r="184" s="13" customFormat="1">
      <c r="A184" s="13"/>
      <c r="B184" s="237"/>
      <c r="C184" s="238"/>
      <c r="D184" s="232" t="s">
        <v>141</v>
      </c>
      <c r="E184" s="239" t="s">
        <v>1</v>
      </c>
      <c r="F184" s="240" t="s">
        <v>230</v>
      </c>
      <c r="G184" s="238"/>
      <c r="H184" s="241">
        <v>5.8140000000000001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141</v>
      </c>
      <c r="AU184" s="247" t="s">
        <v>86</v>
      </c>
      <c r="AV184" s="13" t="s">
        <v>86</v>
      </c>
      <c r="AW184" s="13" t="s">
        <v>32</v>
      </c>
      <c r="AX184" s="13" t="s">
        <v>77</v>
      </c>
      <c r="AY184" s="247" t="s">
        <v>131</v>
      </c>
    </row>
    <row r="185" s="14" customFormat="1">
      <c r="A185" s="14"/>
      <c r="B185" s="248"/>
      <c r="C185" s="249"/>
      <c r="D185" s="232" t="s">
        <v>141</v>
      </c>
      <c r="E185" s="250" t="s">
        <v>1</v>
      </c>
      <c r="F185" s="251" t="s">
        <v>159</v>
      </c>
      <c r="G185" s="249"/>
      <c r="H185" s="252">
        <v>5.8140000000000001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8" t="s">
        <v>141</v>
      </c>
      <c r="AU185" s="258" t="s">
        <v>86</v>
      </c>
      <c r="AV185" s="14" t="s">
        <v>137</v>
      </c>
      <c r="AW185" s="14" t="s">
        <v>32</v>
      </c>
      <c r="AX185" s="14" t="s">
        <v>77</v>
      </c>
      <c r="AY185" s="258" t="s">
        <v>131</v>
      </c>
    </row>
    <row r="186" s="13" customFormat="1">
      <c r="A186" s="13"/>
      <c r="B186" s="237"/>
      <c r="C186" s="238"/>
      <c r="D186" s="232" t="s">
        <v>141</v>
      </c>
      <c r="E186" s="239" t="s">
        <v>1</v>
      </c>
      <c r="F186" s="240" t="s">
        <v>231</v>
      </c>
      <c r="G186" s="238"/>
      <c r="H186" s="241">
        <v>5.7999999999999998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141</v>
      </c>
      <c r="AU186" s="247" t="s">
        <v>86</v>
      </c>
      <c r="AV186" s="13" t="s">
        <v>86</v>
      </c>
      <c r="AW186" s="13" t="s">
        <v>32</v>
      </c>
      <c r="AX186" s="13" t="s">
        <v>82</v>
      </c>
      <c r="AY186" s="247" t="s">
        <v>131</v>
      </c>
    </row>
    <row r="187" s="2" customFormat="1" ht="16.5" customHeight="1">
      <c r="A187" s="39"/>
      <c r="B187" s="40"/>
      <c r="C187" s="260" t="s">
        <v>8</v>
      </c>
      <c r="D187" s="260" t="s">
        <v>232</v>
      </c>
      <c r="E187" s="261" t="s">
        <v>233</v>
      </c>
      <c r="F187" s="262" t="s">
        <v>234</v>
      </c>
      <c r="G187" s="263" t="s">
        <v>220</v>
      </c>
      <c r="H187" s="264">
        <v>11.1</v>
      </c>
      <c r="I187" s="265"/>
      <c r="J187" s="266">
        <f>ROUND(I187*H187,2)</f>
        <v>0</v>
      </c>
      <c r="K187" s="262" t="s">
        <v>155</v>
      </c>
      <c r="L187" s="267"/>
      <c r="M187" s="268" t="s">
        <v>1</v>
      </c>
      <c r="N187" s="269" t="s">
        <v>42</v>
      </c>
      <c r="O187" s="92"/>
      <c r="P187" s="228">
        <f>O187*H187</f>
        <v>0</v>
      </c>
      <c r="Q187" s="228">
        <v>1</v>
      </c>
      <c r="R187" s="228">
        <f>Q187*H187</f>
        <v>11.1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183</v>
      </c>
      <c r="AT187" s="230" t="s">
        <v>232</v>
      </c>
      <c r="AU187" s="230" t="s">
        <v>86</v>
      </c>
      <c r="AY187" s="18" t="s">
        <v>131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82</v>
      </c>
      <c r="BK187" s="231">
        <f>ROUND(I187*H187,2)</f>
        <v>0</v>
      </c>
      <c r="BL187" s="18" t="s">
        <v>137</v>
      </c>
      <c r="BM187" s="230" t="s">
        <v>235</v>
      </c>
    </row>
    <row r="188" s="2" customFormat="1">
      <c r="A188" s="39"/>
      <c r="B188" s="40"/>
      <c r="C188" s="41"/>
      <c r="D188" s="232" t="s">
        <v>139</v>
      </c>
      <c r="E188" s="41"/>
      <c r="F188" s="233" t="s">
        <v>234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139</v>
      </c>
      <c r="AU188" s="18" t="s">
        <v>86</v>
      </c>
    </row>
    <row r="189" s="13" customFormat="1">
      <c r="A189" s="13"/>
      <c r="B189" s="237"/>
      <c r="C189" s="238"/>
      <c r="D189" s="232" t="s">
        <v>141</v>
      </c>
      <c r="E189" s="239" t="s">
        <v>1</v>
      </c>
      <c r="F189" s="240" t="s">
        <v>236</v>
      </c>
      <c r="G189" s="238"/>
      <c r="H189" s="241">
        <v>11.071999999999999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141</v>
      </c>
      <c r="AU189" s="247" t="s">
        <v>86</v>
      </c>
      <c r="AV189" s="13" t="s">
        <v>86</v>
      </c>
      <c r="AW189" s="13" t="s">
        <v>32</v>
      </c>
      <c r="AX189" s="13" t="s">
        <v>77</v>
      </c>
      <c r="AY189" s="247" t="s">
        <v>131</v>
      </c>
    </row>
    <row r="190" s="14" customFormat="1">
      <c r="A190" s="14"/>
      <c r="B190" s="248"/>
      <c r="C190" s="249"/>
      <c r="D190" s="232" t="s">
        <v>141</v>
      </c>
      <c r="E190" s="250" t="s">
        <v>1</v>
      </c>
      <c r="F190" s="251" t="s">
        <v>159</v>
      </c>
      <c r="G190" s="249"/>
      <c r="H190" s="252">
        <v>11.071999999999999</v>
      </c>
      <c r="I190" s="253"/>
      <c r="J190" s="249"/>
      <c r="K190" s="249"/>
      <c r="L190" s="254"/>
      <c r="M190" s="255"/>
      <c r="N190" s="256"/>
      <c r="O190" s="256"/>
      <c r="P190" s="256"/>
      <c r="Q190" s="256"/>
      <c r="R190" s="256"/>
      <c r="S190" s="256"/>
      <c r="T190" s="25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8" t="s">
        <v>141</v>
      </c>
      <c r="AU190" s="258" t="s">
        <v>86</v>
      </c>
      <c r="AV190" s="14" t="s">
        <v>137</v>
      </c>
      <c r="AW190" s="14" t="s">
        <v>32</v>
      </c>
      <c r="AX190" s="14" t="s">
        <v>77</v>
      </c>
      <c r="AY190" s="258" t="s">
        <v>131</v>
      </c>
    </row>
    <row r="191" s="13" customFormat="1">
      <c r="A191" s="13"/>
      <c r="B191" s="237"/>
      <c r="C191" s="238"/>
      <c r="D191" s="232" t="s">
        <v>141</v>
      </c>
      <c r="E191" s="239" t="s">
        <v>1</v>
      </c>
      <c r="F191" s="240" t="s">
        <v>237</v>
      </c>
      <c r="G191" s="238"/>
      <c r="H191" s="241">
        <v>11.1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141</v>
      </c>
      <c r="AU191" s="247" t="s">
        <v>86</v>
      </c>
      <c r="AV191" s="13" t="s">
        <v>86</v>
      </c>
      <c r="AW191" s="13" t="s">
        <v>32</v>
      </c>
      <c r="AX191" s="13" t="s">
        <v>82</v>
      </c>
      <c r="AY191" s="247" t="s">
        <v>131</v>
      </c>
    </row>
    <row r="192" s="2" customFormat="1" ht="24.15" customHeight="1">
      <c r="A192" s="39"/>
      <c r="B192" s="40"/>
      <c r="C192" s="219" t="s">
        <v>238</v>
      </c>
      <c r="D192" s="219" t="s">
        <v>133</v>
      </c>
      <c r="E192" s="220" t="s">
        <v>239</v>
      </c>
      <c r="F192" s="221" t="s">
        <v>240</v>
      </c>
      <c r="G192" s="222" t="s">
        <v>171</v>
      </c>
      <c r="H192" s="223">
        <v>59.799999999999997</v>
      </c>
      <c r="I192" s="224"/>
      <c r="J192" s="225">
        <f>ROUND(I192*H192,2)</f>
        <v>0</v>
      </c>
      <c r="K192" s="221" t="s">
        <v>155</v>
      </c>
      <c r="L192" s="45"/>
      <c r="M192" s="226" t="s">
        <v>1</v>
      </c>
      <c r="N192" s="227" t="s">
        <v>42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137</v>
      </c>
      <c r="AT192" s="230" t="s">
        <v>133</v>
      </c>
      <c r="AU192" s="230" t="s">
        <v>86</v>
      </c>
      <c r="AY192" s="18" t="s">
        <v>131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82</v>
      </c>
      <c r="BK192" s="231">
        <f>ROUND(I192*H192,2)</f>
        <v>0</v>
      </c>
      <c r="BL192" s="18" t="s">
        <v>137</v>
      </c>
      <c r="BM192" s="230" t="s">
        <v>241</v>
      </c>
    </row>
    <row r="193" s="2" customFormat="1">
      <c r="A193" s="39"/>
      <c r="B193" s="40"/>
      <c r="C193" s="41"/>
      <c r="D193" s="232" t="s">
        <v>139</v>
      </c>
      <c r="E193" s="41"/>
      <c r="F193" s="233" t="s">
        <v>242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139</v>
      </c>
      <c r="AU193" s="18" t="s">
        <v>86</v>
      </c>
    </row>
    <row r="194" s="13" customFormat="1">
      <c r="A194" s="13"/>
      <c r="B194" s="237"/>
      <c r="C194" s="238"/>
      <c r="D194" s="232" t="s">
        <v>141</v>
      </c>
      <c r="E194" s="239" t="s">
        <v>1</v>
      </c>
      <c r="F194" s="240" t="s">
        <v>243</v>
      </c>
      <c r="G194" s="238"/>
      <c r="H194" s="241">
        <v>55.299999999999997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141</v>
      </c>
      <c r="AU194" s="247" t="s">
        <v>86</v>
      </c>
      <c r="AV194" s="13" t="s">
        <v>86</v>
      </c>
      <c r="AW194" s="13" t="s">
        <v>32</v>
      </c>
      <c r="AX194" s="13" t="s">
        <v>77</v>
      </c>
      <c r="AY194" s="247" t="s">
        <v>131</v>
      </c>
    </row>
    <row r="195" s="13" customFormat="1">
      <c r="A195" s="13"/>
      <c r="B195" s="237"/>
      <c r="C195" s="238"/>
      <c r="D195" s="232" t="s">
        <v>141</v>
      </c>
      <c r="E195" s="239" t="s">
        <v>1</v>
      </c>
      <c r="F195" s="240" t="s">
        <v>244</v>
      </c>
      <c r="G195" s="238"/>
      <c r="H195" s="241">
        <v>4.5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141</v>
      </c>
      <c r="AU195" s="247" t="s">
        <v>86</v>
      </c>
      <c r="AV195" s="13" t="s">
        <v>86</v>
      </c>
      <c r="AW195" s="13" t="s">
        <v>32</v>
      </c>
      <c r="AX195" s="13" t="s">
        <v>77</v>
      </c>
      <c r="AY195" s="247" t="s">
        <v>131</v>
      </c>
    </row>
    <row r="196" s="14" customFormat="1">
      <c r="A196" s="14"/>
      <c r="B196" s="248"/>
      <c r="C196" s="249"/>
      <c r="D196" s="232" t="s">
        <v>141</v>
      </c>
      <c r="E196" s="250" t="s">
        <v>1</v>
      </c>
      <c r="F196" s="251" t="s">
        <v>159</v>
      </c>
      <c r="G196" s="249"/>
      <c r="H196" s="252">
        <v>59.799999999999997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8" t="s">
        <v>141</v>
      </c>
      <c r="AU196" s="258" t="s">
        <v>86</v>
      </c>
      <c r="AV196" s="14" t="s">
        <v>137</v>
      </c>
      <c r="AW196" s="14" t="s">
        <v>32</v>
      </c>
      <c r="AX196" s="14" t="s">
        <v>82</v>
      </c>
      <c r="AY196" s="258" t="s">
        <v>131</v>
      </c>
    </row>
    <row r="197" s="2" customFormat="1" ht="16.5" customHeight="1">
      <c r="A197" s="39"/>
      <c r="B197" s="40"/>
      <c r="C197" s="260" t="s">
        <v>245</v>
      </c>
      <c r="D197" s="260" t="s">
        <v>232</v>
      </c>
      <c r="E197" s="261" t="s">
        <v>246</v>
      </c>
      <c r="F197" s="262" t="s">
        <v>247</v>
      </c>
      <c r="G197" s="263" t="s">
        <v>220</v>
      </c>
      <c r="H197" s="264">
        <v>105.59999999999999</v>
      </c>
      <c r="I197" s="265"/>
      <c r="J197" s="266">
        <f>ROUND(I197*H197,2)</f>
        <v>0</v>
      </c>
      <c r="K197" s="262" t="s">
        <v>155</v>
      </c>
      <c r="L197" s="267"/>
      <c r="M197" s="268" t="s">
        <v>1</v>
      </c>
      <c r="N197" s="269" t="s">
        <v>42</v>
      </c>
      <c r="O197" s="92"/>
      <c r="P197" s="228">
        <f>O197*H197</f>
        <v>0</v>
      </c>
      <c r="Q197" s="228">
        <v>1</v>
      </c>
      <c r="R197" s="228">
        <f>Q197*H197</f>
        <v>105.59999999999999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183</v>
      </c>
      <c r="AT197" s="230" t="s">
        <v>232</v>
      </c>
      <c r="AU197" s="230" t="s">
        <v>86</v>
      </c>
      <c r="AY197" s="18" t="s">
        <v>131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82</v>
      </c>
      <c r="BK197" s="231">
        <f>ROUND(I197*H197,2)</f>
        <v>0</v>
      </c>
      <c r="BL197" s="18" t="s">
        <v>137</v>
      </c>
      <c r="BM197" s="230" t="s">
        <v>248</v>
      </c>
    </row>
    <row r="198" s="2" customFormat="1">
      <c r="A198" s="39"/>
      <c r="B198" s="40"/>
      <c r="C198" s="41"/>
      <c r="D198" s="232" t="s">
        <v>139</v>
      </c>
      <c r="E198" s="41"/>
      <c r="F198" s="233" t="s">
        <v>247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139</v>
      </c>
      <c r="AU198" s="18" t="s">
        <v>86</v>
      </c>
    </row>
    <row r="199" s="13" customFormat="1">
      <c r="A199" s="13"/>
      <c r="B199" s="237"/>
      <c r="C199" s="238"/>
      <c r="D199" s="232" t="s">
        <v>141</v>
      </c>
      <c r="E199" s="239" t="s">
        <v>1</v>
      </c>
      <c r="F199" s="240" t="s">
        <v>249</v>
      </c>
      <c r="G199" s="238"/>
      <c r="H199" s="241">
        <v>105.562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141</v>
      </c>
      <c r="AU199" s="247" t="s">
        <v>86</v>
      </c>
      <c r="AV199" s="13" t="s">
        <v>86</v>
      </c>
      <c r="AW199" s="13" t="s">
        <v>32</v>
      </c>
      <c r="AX199" s="13" t="s">
        <v>77</v>
      </c>
      <c r="AY199" s="247" t="s">
        <v>131</v>
      </c>
    </row>
    <row r="200" s="14" customFormat="1">
      <c r="A200" s="14"/>
      <c r="B200" s="248"/>
      <c r="C200" s="249"/>
      <c r="D200" s="232" t="s">
        <v>141</v>
      </c>
      <c r="E200" s="250" t="s">
        <v>1</v>
      </c>
      <c r="F200" s="251" t="s">
        <v>159</v>
      </c>
      <c r="G200" s="249"/>
      <c r="H200" s="252">
        <v>105.562</v>
      </c>
      <c r="I200" s="253"/>
      <c r="J200" s="249"/>
      <c r="K200" s="249"/>
      <c r="L200" s="254"/>
      <c r="M200" s="255"/>
      <c r="N200" s="256"/>
      <c r="O200" s="256"/>
      <c r="P200" s="256"/>
      <c r="Q200" s="256"/>
      <c r="R200" s="256"/>
      <c r="S200" s="256"/>
      <c r="T200" s="25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8" t="s">
        <v>141</v>
      </c>
      <c r="AU200" s="258" t="s">
        <v>86</v>
      </c>
      <c r="AV200" s="14" t="s">
        <v>137</v>
      </c>
      <c r="AW200" s="14" t="s">
        <v>32</v>
      </c>
      <c r="AX200" s="14" t="s">
        <v>77</v>
      </c>
      <c r="AY200" s="258" t="s">
        <v>131</v>
      </c>
    </row>
    <row r="201" s="13" customFormat="1">
      <c r="A201" s="13"/>
      <c r="B201" s="237"/>
      <c r="C201" s="238"/>
      <c r="D201" s="232" t="s">
        <v>141</v>
      </c>
      <c r="E201" s="239" t="s">
        <v>1</v>
      </c>
      <c r="F201" s="240" t="s">
        <v>250</v>
      </c>
      <c r="G201" s="238"/>
      <c r="H201" s="241">
        <v>105.59999999999999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141</v>
      </c>
      <c r="AU201" s="247" t="s">
        <v>86</v>
      </c>
      <c r="AV201" s="13" t="s">
        <v>86</v>
      </c>
      <c r="AW201" s="13" t="s">
        <v>32</v>
      </c>
      <c r="AX201" s="13" t="s">
        <v>82</v>
      </c>
      <c r="AY201" s="247" t="s">
        <v>131</v>
      </c>
    </row>
    <row r="202" s="2" customFormat="1" ht="16.5" customHeight="1">
      <c r="A202" s="39"/>
      <c r="B202" s="40"/>
      <c r="C202" s="260" t="s">
        <v>251</v>
      </c>
      <c r="D202" s="260" t="s">
        <v>232</v>
      </c>
      <c r="E202" s="261" t="s">
        <v>252</v>
      </c>
      <c r="F202" s="262" t="s">
        <v>253</v>
      </c>
      <c r="G202" s="263" t="s">
        <v>220</v>
      </c>
      <c r="H202" s="264">
        <v>8.5899999999999999</v>
      </c>
      <c r="I202" s="265"/>
      <c r="J202" s="266">
        <f>ROUND(I202*H202,2)</f>
        <v>0</v>
      </c>
      <c r="K202" s="262" t="s">
        <v>1</v>
      </c>
      <c r="L202" s="267"/>
      <c r="M202" s="268" t="s">
        <v>1</v>
      </c>
      <c r="N202" s="269" t="s">
        <v>42</v>
      </c>
      <c r="O202" s="92"/>
      <c r="P202" s="228">
        <f>O202*H202</f>
        <v>0</v>
      </c>
      <c r="Q202" s="228">
        <v>1</v>
      </c>
      <c r="R202" s="228">
        <f>Q202*H202</f>
        <v>8.5899999999999999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183</v>
      </c>
      <c r="AT202" s="230" t="s">
        <v>232</v>
      </c>
      <c r="AU202" s="230" t="s">
        <v>86</v>
      </c>
      <c r="AY202" s="18" t="s">
        <v>131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82</v>
      </c>
      <c r="BK202" s="231">
        <f>ROUND(I202*H202,2)</f>
        <v>0</v>
      </c>
      <c r="BL202" s="18" t="s">
        <v>137</v>
      </c>
      <c r="BM202" s="230" t="s">
        <v>254</v>
      </c>
    </row>
    <row r="203" s="2" customFormat="1">
      <c r="A203" s="39"/>
      <c r="B203" s="40"/>
      <c r="C203" s="41"/>
      <c r="D203" s="232" t="s">
        <v>139</v>
      </c>
      <c r="E203" s="41"/>
      <c r="F203" s="233" t="s">
        <v>253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139</v>
      </c>
      <c r="AU203" s="18" t="s">
        <v>86</v>
      </c>
    </row>
    <row r="204" s="13" customFormat="1">
      <c r="A204" s="13"/>
      <c r="B204" s="237"/>
      <c r="C204" s="238"/>
      <c r="D204" s="232" t="s">
        <v>141</v>
      </c>
      <c r="E204" s="239" t="s">
        <v>1</v>
      </c>
      <c r="F204" s="240" t="s">
        <v>255</v>
      </c>
      <c r="G204" s="238"/>
      <c r="H204" s="241">
        <v>8.5899999999999999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141</v>
      </c>
      <c r="AU204" s="247" t="s">
        <v>86</v>
      </c>
      <c r="AV204" s="13" t="s">
        <v>86</v>
      </c>
      <c r="AW204" s="13" t="s">
        <v>32</v>
      </c>
      <c r="AX204" s="13" t="s">
        <v>77</v>
      </c>
      <c r="AY204" s="247" t="s">
        <v>131</v>
      </c>
    </row>
    <row r="205" s="14" customFormat="1">
      <c r="A205" s="14"/>
      <c r="B205" s="248"/>
      <c r="C205" s="249"/>
      <c r="D205" s="232" t="s">
        <v>141</v>
      </c>
      <c r="E205" s="250" t="s">
        <v>1</v>
      </c>
      <c r="F205" s="251" t="s">
        <v>159</v>
      </c>
      <c r="G205" s="249"/>
      <c r="H205" s="252">
        <v>8.5899999999999999</v>
      </c>
      <c r="I205" s="253"/>
      <c r="J205" s="249"/>
      <c r="K205" s="249"/>
      <c r="L205" s="254"/>
      <c r="M205" s="255"/>
      <c r="N205" s="256"/>
      <c r="O205" s="256"/>
      <c r="P205" s="256"/>
      <c r="Q205" s="256"/>
      <c r="R205" s="256"/>
      <c r="S205" s="256"/>
      <c r="T205" s="25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8" t="s">
        <v>141</v>
      </c>
      <c r="AU205" s="258" t="s">
        <v>86</v>
      </c>
      <c r="AV205" s="14" t="s">
        <v>137</v>
      </c>
      <c r="AW205" s="14" t="s">
        <v>32</v>
      </c>
      <c r="AX205" s="14" t="s">
        <v>82</v>
      </c>
      <c r="AY205" s="258" t="s">
        <v>131</v>
      </c>
    </row>
    <row r="206" s="2" customFormat="1" ht="24.15" customHeight="1">
      <c r="A206" s="39"/>
      <c r="B206" s="40"/>
      <c r="C206" s="219" t="s">
        <v>256</v>
      </c>
      <c r="D206" s="219" t="s">
        <v>133</v>
      </c>
      <c r="E206" s="220" t="s">
        <v>257</v>
      </c>
      <c r="F206" s="221" t="s">
        <v>258</v>
      </c>
      <c r="G206" s="222" t="s">
        <v>136</v>
      </c>
      <c r="H206" s="223">
        <v>2936</v>
      </c>
      <c r="I206" s="224"/>
      <c r="J206" s="225">
        <f>ROUND(I206*H206,2)</f>
        <v>0</v>
      </c>
      <c r="K206" s="221" t="s">
        <v>155</v>
      </c>
      <c r="L206" s="45"/>
      <c r="M206" s="226" t="s">
        <v>1</v>
      </c>
      <c r="N206" s="227" t="s">
        <v>42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137</v>
      </c>
      <c r="AT206" s="230" t="s">
        <v>133</v>
      </c>
      <c r="AU206" s="230" t="s">
        <v>86</v>
      </c>
      <c r="AY206" s="18" t="s">
        <v>131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82</v>
      </c>
      <c r="BK206" s="231">
        <f>ROUND(I206*H206,2)</f>
        <v>0</v>
      </c>
      <c r="BL206" s="18" t="s">
        <v>137</v>
      </c>
      <c r="BM206" s="230" t="s">
        <v>259</v>
      </c>
    </row>
    <row r="207" s="2" customFormat="1">
      <c r="A207" s="39"/>
      <c r="B207" s="40"/>
      <c r="C207" s="41"/>
      <c r="D207" s="232" t="s">
        <v>139</v>
      </c>
      <c r="E207" s="41"/>
      <c r="F207" s="233" t="s">
        <v>260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139</v>
      </c>
      <c r="AU207" s="18" t="s">
        <v>86</v>
      </c>
    </row>
    <row r="208" s="13" customFormat="1">
      <c r="A208" s="13"/>
      <c r="B208" s="237"/>
      <c r="C208" s="238"/>
      <c r="D208" s="232" t="s">
        <v>141</v>
      </c>
      <c r="E208" s="239" t="s">
        <v>1</v>
      </c>
      <c r="F208" s="240" t="s">
        <v>261</v>
      </c>
      <c r="G208" s="238"/>
      <c r="H208" s="241">
        <v>2935.9499999999998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141</v>
      </c>
      <c r="AU208" s="247" t="s">
        <v>86</v>
      </c>
      <c r="AV208" s="13" t="s">
        <v>86</v>
      </c>
      <c r="AW208" s="13" t="s">
        <v>32</v>
      </c>
      <c r="AX208" s="13" t="s">
        <v>77</v>
      </c>
      <c r="AY208" s="247" t="s">
        <v>131</v>
      </c>
    </row>
    <row r="209" s="14" customFormat="1">
      <c r="A209" s="14"/>
      <c r="B209" s="248"/>
      <c r="C209" s="249"/>
      <c r="D209" s="232" t="s">
        <v>141</v>
      </c>
      <c r="E209" s="250" t="s">
        <v>1</v>
      </c>
      <c r="F209" s="251" t="s">
        <v>159</v>
      </c>
      <c r="G209" s="249"/>
      <c r="H209" s="252">
        <v>2935.9499999999998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8" t="s">
        <v>141</v>
      </c>
      <c r="AU209" s="258" t="s">
        <v>86</v>
      </c>
      <c r="AV209" s="14" t="s">
        <v>137</v>
      </c>
      <c r="AW209" s="14" t="s">
        <v>32</v>
      </c>
      <c r="AX209" s="14" t="s">
        <v>77</v>
      </c>
      <c r="AY209" s="258" t="s">
        <v>131</v>
      </c>
    </row>
    <row r="210" s="13" customFormat="1">
      <c r="A210" s="13"/>
      <c r="B210" s="237"/>
      <c r="C210" s="238"/>
      <c r="D210" s="232" t="s">
        <v>141</v>
      </c>
      <c r="E210" s="239" t="s">
        <v>1</v>
      </c>
      <c r="F210" s="240" t="s">
        <v>262</v>
      </c>
      <c r="G210" s="238"/>
      <c r="H210" s="241">
        <v>2936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141</v>
      </c>
      <c r="AU210" s="247" t="s">
        <v>86</v>
      </c>
      <c r="AV210" s="13" t="s">
        <v>86</v>
      </c>
      <c r="AW210" s="13" t="s">
        <v>32</v>
      </c>
      <c r="AX210" s="13" t="s">
        <v>82</v>
      </c>
      <c r="AY210" s="247" t="s">
        <v>131</v>
      </c>
    </row>
    <row r="211" s="12" customFormat="1" ht="22.8" customHeight="1">
      <c r="A211" s="12"/>
      <c r="B211" s="203"/>
      <c r="C211" s="204"/>
      <c r="D211" s="205" t="s">
        <v>76</v>
      </c>
      <c r="E211" s="217" t="s">
        <v>86</v>
      </c>
      <c r="F211" s="217" t="s">
        <v>263</v>
      </c>
      <c r="G211" s="204"/>
      <c r="H211" s="204"/>
      <c r="I211" s="207"/>
      <c r="J211" s="218">
        <f>BK211</f>
        <v>0</v>
      </c>
      <c r="K211" s="204"/>
      <c r="L211" s="209"/>
      <c r="M211" s="210"/>
      <c r="N211" s="211"/>
      <c r="O211" s="211"/>
      <c r="P211" s="212">
        <f>SUM(P212:P215)</f>
        <v>0</v>
      </c>
      <c r="Q211" s="211"/>
      <c r="R211" s="212">
        <f>SUM(R212:R215)</f>
        <v>207.18656000000001</v>
      </c>
      <c r="S211" s="211"/>
      <c r="T211" s="213">
        <f>SUM(T212:T215)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4" t="s">
        <v>82</v>
      </c>
      <c r="AT211" s="215" t="s">
        <v>76</v>
      </c>
      <c r="AU211" s="215" t="s">
        <v>82</v>
      </c>
      <c r="AY211" s="214" t="s">
        <v>131</v>
      </c>
      <c r="BK211" s="216">
        <f>SUM(BK212:BK215)</f>
        <v>0</v>
      </c>
    </row>
    <row r="212" s="2" customFormat="1" ht="37.8" customHeight="1">
      <c r="A212" s="39"/>
      <c r="B212" s="40"/>
      <c r="C212" s="219" t="s">
        <v>264</v>
      </c>
      <c r="D212" s="219" t="s">
        <v>133</v>
      </c>
      <c r="E212" s="220" t="s">
        <v>265</v>
      </c>
      <c r="F212" s="221" t="s">
        <v>266</v>
      </c>
      <c r="G212" s="222" t="s">
        <v>267</v>
      </c>
      <c r="H212" s="223">
        <v>721</v>
      </c>
      <c r="I212" s="224"/>
      <c r="J212" s="225">
        <f>ROUND(I212*H212,2)</f>
        <v>0</v>
      </c>
      <c r="K212" s="221" t="s">
        <v>1</v>
      </c>
      <c r="L212" s="45"/>
      <c r="M212" s="226" t="s">
        <v>1</v>
      </c>
      <c r="N212" s="227" t="s">
        <v>42</v>
      </c>
      <c r="O212" s="92"/>
      <c r="P212" s="228">
        <f>O212*H212</f>
        <v>0</v>
      </c>
      <c r="Q212" s="228">
        <v>0.28736</v>
      </c>
      <c r="R212" s="228">
        <f>Q212*H212</f>
        <v>207.18656000000001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137</v>
      </c>
      <c r="AT212" s="230" t="s">
        <v>133</v>
      </c>
      <c r="AU212" s="230" t="s">
        <v>86</v>
      </c>
      <c r="AY212" s="18" t="s">
        <v>131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82</v>
      </c>
      <c r="BK212" s="231">
        <f>ROUND(I212*H212,2)</f>
        <v>0</v>
      </c>
      <c r="BL212" s="18" t="s">
        <v>137</v>
      </c>
      <c r="BM212" s="230" t="s">
        <v>268</v>
      </c>
    </row>
    <row r="213" s="2" customFormat="1">
      <c r="A213" s="39"/>
      <c r="B213" s="40"/>
      <c r="C213" s="41"/>
      <c r="D213" s="232" t="s">
        <v>139</v>
      </c>
      <c r="E213" s="41"/>
      <c r="F213" s="233" t="s">
        <v>269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139</v>
      </c>
      <c r="AU213" s="18" t="s">
        <v>86</v>
      </c>
    </row>
    <row r="214" s="13" customFormat="1">
      <c r="A214" s="13"/>
      <c r="B214" s="237"/>
      <c r="C214" s="238"/>
      <c r="D214" s="232" t="s">
        <v>141</v>
      </c>
      <c r="E214" s="239" t="s">
        <v>1</v>
      </c>
      <c r="F214" s="240" t="s">
        <v>270</v>
      </c>
      <c r="G214" s="238"/>
      <c r="H214" s="241">
        <v>721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141</v>
      </c>
      <c r="AU214" s="247" t="s">
        <v>86</v>
      </c>
      <c r="AV214" s="13" t="s">
        <v>86</v>
      </c>
      <c r="AW214" s="13" t="s">
        <v>32</v>
      </c>
      <c r="AX214" s="13" t="s">
        <v>77</v>
      </c>
      <c r="AY214" s="247" t="s">
        <v>131</v>
      </c>
    </row>
    <row r="215" s="14" customFormat="1">
      <c r="A215" s="14"/>
      <c r="B215" s="248"/>
      <c r="C215" s="249"/>
      <c r="D215" s="232" t="s">
        <v>141</v>
      </c>
      <c r="E215" s="250" t="s">
        <v>1</v>
      </c>
      <c r="F215" s="251" t="s">
        <v>159</v>
      </c>
      <c r="G215" s="249"/>
      <c r="H215" s="252">
        <v>721</v>
      </c>
      <c r="I215" s="253"/>
      <c r="J215" s="249"/>
      <c r="K215" s="249"/>
      <c r="L215" s="254"/>
      <c r="M215" s="255"/>
      <c r="N215" s="256"/>
      <c r="O215" s="256"/>
      <c r="P215" s="256"/>
      <c r="Q215" s="256"/>
      <c r="R215" s="256"/>
      <c r="S215" s="256"/>
      <c r="T215" s="25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8" t="s">
        <v>141</v>
      </c>
      <c r="AU215" s="258" t="s">
        <v>86</v>
      </c>
      <c r="AV215" s="14" t="s">
        <v>137</v>
      </c>
      <c r="AW215" s="14" t="s">
        <v>32</v>
      </c>
      <c r="AX215" s="14" t="s">
        <v>82</v>
      </c>
      <c r="AY215" s="258" t="s">
        <v>131</v>
      </c>
    </row>
    <row r="216" s="12" customFormat="1" ht="22.8" customHeight="1">
      <c r="A216" s="12"/>
      <c r="B216" s="203"/>
      <c r="C216" s="204"/>
      <c r="D216" s="205" t="s">
        <v>76</v>
      </c>
      <c r="E216" s="217" t="s">
        <v>137</v>
      </c>
      <c r="F216" s="217" t="s">
        <v>271</v>
      </c>
      <c r="G216" s="204"/>
      <c r="H216" s="204"/>
      <c r="I216" s="207"/>
      <c r="J216" s="218">
        <f>BK216</f>
        <v>0</v>
      </c>
      <c r="K216" s="204"/>
      <c r="L216" s="209"/>
      <c r="M216" s="210"/>
      <c r="N216" s="211"/>
      <c r="O216" s="211"/>
      <c r="P216" s="212">
        <f>SUM(P217:P253)</f>
        <v>0</v>
      </c>
      <c r="Q216" s="211"/>
      <c r="R216" s="212">
        <f>SUM(R217:R253)</f>
        <v>88.880922599999991</v>
      </c>
      <c r="S216" s="211"/>
      <c r="T216" s="213">
        <f>SUM(T217:T253)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4" t="s">
        <v>82</v>
      </c>
      <c r="AT216" s="215" t="s">
        <v>76</v>
      </c>
      <c r="AU216" s="215" t="s">
        <v>82</v>
      </c>
      <c r="AY216" s="214" t="s">
        <v>131</v>
      </c>
      <c r="BK216" s="216">
        <f>SUM(BK217:BK253)</f>
        <v>0</v>
      </c>
    </row>
    <row r="217" s="2" customFormat="1" ht="24.15" customHeight="1">
      <c r="A217" s="39"/>
      <c r="B217" s="40"/>
      <c r="C217" s="219" t="s">
        <v>7</v>
      </c>
      <c r="D217" s="219" t="s">
        <v>133</v>
      </c>
      <c r="E217" s="220" t="s">
        <v>272</v>
      </c>
      <c r="F217" s="221" t="s">
        <v>273</v>
      </c>
      <c r="G217" s="222" t="s">
        <v>136</v>
      </c>
      <c r="H217" s="223">
        <v>288.39999999999998</v>
      </c>
      <c r="I217" s="224"/>
      <c r="J217" s="225">
        <f>ROUND(I217*H217,2)</f>
        <v>0</v>
      </c>
      <c r="K217" s="221" t="s">
        <v>1</v>
      </c>
      <c r="L217" s="45"/>
      <c r="M217" s="226" t="s">
        <v>1</v>
      </c>
      <c r="N217" s="227" t="s">
        <v>42</v>
      </c>
      <c r="O217" s="92"/>
      <c r="P217" s="228">
        <f>O217*H217</f>
        <v>0</v>
      </c>
      <c r="Q217" s="228">
        <v>0.24532999999999999</v>
      </c>
      <c r="R217" s="228">
        <f>Q217*H217</f>
        <v>70.753171999999992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137</v>
      </c>
      <c r="AT217" s="230" t="s">
        <v>133</v>
      </c>
      <c r="AU217" s="230" t="s">
        <v>86</v>
      </c>
      <c r="AY217" s="18" t="s">
        <v>131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82</v>
      </c>
      <c r="BK217" s="231">
        <f>ROUND(I217*H217,2)</f>
        <v>0</v>
      </c>
      <c r="BL217" s="18" t="s">
        <v>137</v>
      </c>
      <c r="BM217" s="230" t="s">
        <v>274</v>
      </c>
    </row>
    <row r="218" s="2" customFormat="1">
      <c r="A218" s="39"/>
      <c r="B218" s="40"/>
      <c r="C218" s="41"/>
      <c r="D218" s="232" t="s">
        <v>139</v>
      </c>
      <c r="E218" s="41"/>
      <c r="F218" s="233" t="s">
        <v>275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139</v>
      </c>
      <c r="AU218" s="18" t="s">
        <v>86</v>
      </c>
    </row>
    <row r="219" s="13" customFormat="1">
      <c r="A219" s="13"/>
      <c r="B219" s="237"/>
      <c r="C219" s="238"/>
      <c r="D219" s="232" t="s">
        <v>141</v>
      </c>
      <c r="E219" s="239" t="s">
        <v>1</v>
      </c>
      <c r="F219" s="240" t="s">
        <v>276</v>
      </c>
      <c r="G219" s="238"/>
      <c r="H219" s="241">
        <v>288.39999999999998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141</v>
      </c>
      <c r="AU219" s="247" t="s">
        <v>86</v>
      </c>
      <c r="AV219" s="13" t="s">
        <v>86</v>
      </c>
      <c r="AW219" s="13" t="s">
        <v>32</v>
      </c>
      <c r="AX219" s="13" t="s">
        <v>77</v>
      </c>
      <c r="AY219" s="247" t="s">
        <v>131</v>
      </c>
    </row>
    <row r="220" s="14" customFormat="1">
      <c r="A220" s="14"/>
      <c r="B220" s="248"/>
      <c r="C220" s="249"/>
      <c r="D220" s="232" t="s">
        <v>141</v>
      </c>
      <c r="E220" s="250" t="s">
        <v>1</v>
      </c>
      <c r="F220" s="251" t="s">
        <v>159</v>
      </c>
      <c r="G220" s="249"/>
      <c r="H220" s="252">
        <v>288.39999999999998</v>
      </c>
      <c r="I220" s="253"/>
      <c r="J220" s="249"/>
      <c r="K220" s="249"/>
      <c r="L220" s="254"/>
      <c r="M220" s="255"/>
      <c r="N220" s="256"/>
      <c r="O220" s="256"/>
      <c r="P220" s="256"/>
      <c r="Q220" s="256"/>
      <c r="R220" s="256"/>
      <c r="S220" s="256"/>
      <c r="T220" s="25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8" t="s">
        <v>141</v>
      </c>
      <c r="AU220" s="258" t="s">
        <v>86</v>
      </c>
      <c r="AV220" s="14" t="s">
        <v>137</v>
      </c>
      <c r="AW220" s="14" t="s">
        <v>32</v>
      </c>
      <c r="AX220" s="14" t="s">
        <v>82</v>
      </c>
      <c r="AY220" s="258" t="s">
        <v>131</v>
      </c>
    </row>
    <row r="221" s="2" customFormat="1" ht="16.5" customHeight="1">
      <c r="A221" s="39"/>
      <c r="B221" s="40"/>
      <c r="C221" s="219" t="s">
        <v>277</v>
      </c>
      <c r="D221" s="219" t="s">
        <v>133</v>
      </c>
      <c r="E221" s="220" t="s">
        <v>278</v>
      </c>
      <c r="F221" s="221" t="s">
        <v>279</v>
      </c>
      <c r="G221" s="222" t="s">
        <v>171</v>
      </c>
      <c r="H221" s="223">
        <v>1.21</v>
      </c>
      <c r="I221" s="224"/>
      <c r="J221" s="225">
        <f>ROUND(I221*H221,2)</f>
        <v>0</v>
      </c>
      <c r="K221" s="221" t="s">
        <v>155</v>
      </c>
      <c r="L221" s="45"/>
      <c r="M221" s="226" t="s">
        <v>1</v>
      </c>
      <c r="N221" s="227" t="s">
        <v>42</v>
      </c>
      <c r="O221" s="92"/>
      <c r="P221" s="228">
        <f>O221*H221</f>
        <v>0</v>
      </c>
      <c r="Q221" s="228">
        <v>1.7034</v>
      </c>
      <c r="R221" s="228">
        <f>Q221*H221</f>
        <v>2.0611139999999999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137</v>
      </c>
      <c r="AT221" s="230" t="s">
        <v>133</v>
      </c>
      <c r="AU221" s="230" t="s">
        <v>86</v>
      </c>
      <c r="AY221" s="18" t="s">
        <v>131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82</v>
      </c>
      <c r="BK221" s="231">
        <f>ROUND(I221*H221,2)</f>
        <v>0</v>
      </c>
      <c r="BL221" s="18" t="s">
        <v>137</v>
      </c>
      <c r="BM221" s="230" t="s">
        <v>280</v>
      </c>
    </row>
    <row r="222" s="2" customFormat="1">
      <c r="A222" s="39"/>
      <c r="B222" s="40"/>
      <c r="C222" s="41"/>
      <c r="D222" s="232" t="s">
        <v>139</v>
      </c>
      <c r="E222" s="41"/>
      <c r="F222" s="233" t="s">
        <v>281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139</v>
      </c>
      <c r="AU222" s="18" t="s">
        <v>86</v>
      </c>
    </row>
    <row r="223" s="13" customFormat="1">
      <c r="A223" s="13"/>
      <c r="B223" s="237"/>
      <c r="C223" s="238"/>
      <c r="D223" s="232" t="s">
        <v>141</v>
      </c>
      <c r="E223" s="239" t="s">
        <v>1</v>
      </c>
      <c r="F223" s="240" t="s">
        <v>282</v>
      </c>
      <c r="G223" s="238"/>
      <c r="H223" s="241">
        <v>0.94999999999999996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141</v>
      </c>
      <c r="AU223" s="247" t="s">
        <v>86</v>
      </c>
      <c r="AV223" s="13" t="s">
        <v>86</v>
      </c>
      <c r="AW223" s="13" t="s">
        <v>32</v>
      </c>
      <c r="AX223" s="13" t="s">
        <v>77</v>
      </c>
      <c r="AY223" s="247" t="s">
        <v>131</v>
      </c>
    </row>
    <row r="224" s="15" customFormat="1">
      <c r="A224" s="15"/>
      <c r="B224" s="270"/>
      <c r="C224" s="271"/>
      <c r="D224" s="232" t="s">
        <v>141</v>
      </c>
      <c r="E224" s="272" t="s">
        <v>1</v>
      </c>
      <c r="F224" s="273" t="s">
        <v>283</v>
      </c>
      <c r="G224" s="271"/>
      <c r="H224" s="274">
        <v>0.94999999999999996</v>
      </c>
      <c r="I224" s="275"/>
      <c r="J224" s="271"/>
      <c r="K224" s="271"/>
      <c r="L224" s="276"/>
      <c r="M224" s="277"/>
      <c r="N224" s="278"/>
      <c r="O224" s="278"/>
      <c r="P224" s="278"/>
      <c r="Q224" s="278"/>
      <c r="R224" s="278"/>
      <c r="S224" s="278"/>
      <c r="T224" s="279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0" t="s">
        <v>141</v>
      </c>
      <c r="AU224" s="280" t="s">
        <v>86</v>
      </c>
      <c r="AV224" s="15" t="s">
        <v>89</v>
      </c>
      <c r="AW224" s="15" t="s">
        <v>32</v>
      </c>
      <c r="AX224" s="15" t="s">
        <v>77</v>
      </c>
      <c r="AY224" s="280" t="s">
        <v>131</v>
      </c>
    </row>
    <row r="225" s="13" customFormat="1">
      <c r="A225" s="13"/>
      <c r="B225" s="237"/>
      <c r="C225" s="238"/>
      <c r="D225" s="232" t="s">
        <v>141</v>
      </c>
      <c r="E225" s="239" t="s">
        <v>1</v>
      </c>
      <c r="F225" s="240" t="s">
        <v>284</v>
      </c>
      <c r="G225" s="238"/>
      <c r="H225" s="241">
        <v>0.22600000000000001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141</v>
      </c>
      <c r="AU225" s="247" t="s">
        <v>86</v>
      </c>
      <c r="AV225" s="13" t="s">
        <v>86</v>
      </c>
      <c r="AW225" s="13" t="s">
        <v>32</v>
      </c>
      <c r="AX225" s="13" t="s">
        <v>77</v>
      </c>
      <c r="AY225" s="247" t="s">
        <v>131</v>
      </c>
    </row>
    <row r="226" s="15" customFormat="1">
      <c r="A226" s="15"/>
      <c r="B226" s="270"/>
      <c r="C226" s="271"/>
      <c r="D226" s="232" t="s">
        <v>141</v>
      </c>
      <c r="E226" s="272" t="s">
        <v>1</v>
      </c>
      <c r="F226" s="273" t="s">
        <v>285</v>
      </c>
      <c r="G226" s="271"/>
      <c r="H226" s="274">
        <v>0.22600000000000001</v>
      </c>
      <c r="I226" s="275"/>
      <c r="J226" s="271"/>
      <c r="K226" s="271"/>
      <c r="L226" s="276"/>
      <c r="M226" s="277"/>
      <c r="N226" s="278"/>
      <c r="O226" s="278"/>
      <c r="P226" s="278"/>
      <c r="Q226" s="278"/>
      <c r="R226" s="278"/>
      <c r="S226" s="278"/>
      <c r="T226" s="279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0" t="s">
        <v>141</v>
      </c>
      <c r="AU226" s="280" t="s">
        <v>86</v>
      </c>
      <c r="AV226" s="15" t="s">
        <v>89</v>
      </c>
      <c r="AW226" s="15" t="s">
        <v>32</v>
      </c>
      <c r="AX226" s="15" t="s">
        <v>77</v>
      </c>
      <c r="AY226" s="280" t="s">
        <v>131</v>
      </c>
    </row>
    <row r="227" s="13" customFormat="1">
      <c r="A227" s="13"/>
      <c r="B227" s="237"/>
      <c r="C227" s="238"/>
      <c r="D227" s="232" t="s">
        <v>141</v>
      </c>
      <c r="E227" s="239" t="s">
        <v>1</v>
      </c>
      <c r="F227" s="240" t="s">
        <v>286</v>
      </c>
      <c r="G227" s="238"/>
      <c r="H227" s="241">
        <v>0.037999999999999999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141</v>
      </c>
      <c r="AU227" s="247" t="s">
        <v>86</v>
      </c>
      <c r="AV227" s="13" t="s">
        <v>86</v>
      </c>
      <c r="AW227" s="13" t="s">
        <v>32</v>
      </c>
      <c r="AX227" s="13" t="s">
        <v>77</v>
      </c>
      <c r="AY227" s="247" t="s">
        <v>131</v>
      </c>
    </row>
    <row r="228" s="15" customFormat="1">
      <c r="A228" s="15"/>
      <c r="B228" s="270"/>
      <c r="C228" s="271"/>
      <c r="D228" s="232" t="s">
        <v>141</v>
      </c>
      <c r="E228" s="272" t="s">
        <v>1</v>
      </c>
      <c r="F228" s="273" t="s">
        <v>287</v>
      </c>
      <c r="G228" s="271"/>
      <c r="H228" s="274">
        <v>0.037999999999999999</v>
      </c>
      <c r="I228" s="275"/>
      <c r="J228" s="271"/>
      <c r="K228" s="271"/>
      <c r="L228" s="276"/>
      <c r="M228" s="277"/>
      <c r="N228" s="278"/>
      <c r="O228" s="278"/>
      <c r="P228" s="278"/>
      <c r="Q228" s="278"/>
      <c r="R228" s="278"/>
      <c r="S228" s="278"/>
      <c r="T228" s="279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80" t="s">
        <v>141</v>
      </c>
      <c r="AU228" s="280" t="s">
        <v>86</v>
      </c>
      <c r="AV228" s="15" t="s">
        <v>89</v>
      </c>
      <c r="AW228" s="15" t="s">
        <v>32</v>
      </c>
      <c r="AX228" s="15" t="s">
        <v>77</v>
      </c>
      <c r="AY228" s="280" t="s">
        <v>131</v>
      </c>
    </row>
    <row r="229" s="14" customFormat="1">
      <c r="A229" s="14"/>
      <c r="B229" s="248"/>
      <c r="C229" s="249"/>
      <c r="D229" s="232" t="s">
        <v>141</v>
      </c>
      <c r="E229" s="250" t="s">
        <v>1</v>
      </c>
      <c r="F229" s="251" t="s">
        <v>159</v>
      </c>
      <c r="G229" s="249"/>
      <c r="H229" s="252">
        <v>1.214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8" t="s">
        <v>141</v>
      </c>
      <c r="AU229" s="258" t="s">
        <v>86</v>
      </c>
      <c r="AV229" s="14" t="s">
        <v>137</v>
      </c>
      <c r="AW229" s="14" t="s">
        <v>32</v>
      </c>
      <c r="AX229" s="14" t="s">
        <v>77</v>
      </c>
      <c r="AY229" s="258" t="s">
        <v>131</v>
      </c>
    </row>
    <row r="230" s="13" customFormat="1">
      <c r="A230" s="13"/>
      <c r="B230" s="237"/>
      <c r="C230" s="238"/>
      <c r="D230" s="232" t="s">
        <v>141</v>
      </c>
      <c r="E230" s="239" t="s">
        <v>1</v>
      </c>
      <c r="F230" s="240" t="s">
        <v>288</v>
      </c>
      <c r="G230" s="238"/>
      <c r="H230" s="241">
        <v>1.21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141</v>
      </c>
      <c r="AU230" s="247" t="s">
        <v>86</v>
      </c>
      <c r="AV230" s="13" t="s">
        <v>86</v>
      </c>
      <c r="AW230" s="13" t="s">
        <v>32</v>
      </c>
      <c r="AX230" s="13" t="s">
        <v>82</v>
      </c>
      <c r="AY230" s="247" t="s">
        <v>131</v>
      </c>
    </row>
    <row r="231" s="2" customFormat="1" ht="24.15" customHeight="1">
      <c r="A231" s="39"/>
      <c r="B231" s="40"/>
      <c r="C231" s="219" t="s">
        <v>289</v>
      </c>
      <c r="D231" s="219" t="s">
        <v>133</v>
      </c>
      <c r="E231" s="220" t="s">
        <v>290</v>
      </c>
      <c r="F231" s="221" t="s">
        <v>291</v>
      </c>
      <c r="G231" s="222" t="s">
        <v>171</v>
      </c>
      <c r="H231" s="223">
        <v>7</v>
      </c>
      <c r="I231" s="224"/>
      <c r="J231" s="225">
        <f>ROUND(I231*H231,2)</f>
        <v>0</v>
      </c>
      <c r="K231" s="221" t="s">
        <v>155</v>
      </c>
      <c r="L231" s="45"/>
      <c r="M231" s="226" t="s">
        <v>1</v>
      </c>
      <c r="N231" s="227" t="s">
        <v>42</v>
      </c>
      <c r="O231" s="92"/>
      <c r="P231" s="228">
        <f>O231*H231</f>
        <v>0</v>
      </c>
      <c r="Q231" s="228">
        <v>1.8907700000000001</v>
      </c>
      <c r="R231" s="228">
        <f>Q231*H231</f>
        <v>13.235390000000001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137</v>
      </c>
      <c r="AT231" s="230" t="s">
        <v>133</v>
      </c>
      <c r="AU231" s="230" t="s">
        <v>86</v>
      </c>
      <c r="AY231" s="18" t="s">
        <v>131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82</v>
      </c>
      <c r="BK231" s="231">
        <f>ROUND(I231*H231,2)</f>
        <v>0</v>
      </c>
      <c r="BL231" s="18" t="s">
        <v>137</v>
      </c>
      <c r="BM231" s="230" t="s">
        <v>292</v>
      </c>
    </row>
    <row r="232" s="2" customFormat="1">
      <c r="A232" s="39"/>
      <c r="B232" s="40"/>
      <c r="C232" s="41"/>
      <c r="D232" s="232" t="s">
        <v>139</v>
      </c>
      <c r="E232" s="41"/>
      <c r="F232" s="233" t="s">
        <v>293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139</v>
      </c>
      <c r="AU232" s="18" t="s">
        <v>86</v>
      </c>
    </row>
    <row r="233" s="13" customFormat="1">
      <c r="A233" s="13"/>
      <c r="B233" s="237"/>
      <c r="C233" s="238"/>
      <c r="D233" s="232" t="s">
        <v>141</v>
      </c>
      <c r="E233" s="239" t="s">
        <v>1</v>
      </c>
      <c r="F233" s="240" t="s">
        <v>294</v>
      </c>
      <c r="G233" s="238"/>
      <c r="H233" s="241">
        <v>7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141</v>
      </c>
      <c r="AU233" s="247" t="s">
        <v>86</v>
      </c>
      <c r="AV233" s="13" t="s">
        <v>86</v>
      </c>
      <c r="AW233" s="13" t="s">
        <v>32</v>
      </c>
      <c r="AX233" s="13" t="s">
        <v>77</v>
      </c>
      <c r="AY233" s="247" t="s">
        <v>131</v>
      </c>
    </row>
    <row r="234" s="14" customFormat="1">
      <c r="A234" s="14"/>
      <c r="B234" s="248"/>
      <c r="C234" s="249"/>
      <c r="D234" s="232" t="s">
        <v>141</v>
      </c>
      <c r="E234" s="250" t="s">
        <v>1</v>
      </c>
      <c r="F234" s="251" t="s">
        <v>159</v>
      </c>
      <c r="G234" s="249"/>
      <c r="H234" s="252">
        <v>7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8" t="s">
        <v>141</v>
      </c>
      <c r="AU234" s="258" t="s">
        <v>86</v>
      </c>
      <c r="AV234" s="14" t="s">
        <v>137</v>
      </c>
      <c r="AW234" s="14" t="s">
        <v>32</v>
      </c>
      <c r="AX234" s="14" t="s">
        <v>82</v>
      </c>
      <c r="AY234" s="258" t="s">
        <v>131</v>
      </c>
    </row>
    <row r="235" s="2" customFormat="1" ht="24.15" customHeight="1">
      <c r="A235" s="39"/>
      <c r="B235" s="40"/>
      <c r="C235" s="219" t="s">
        <v>295</v>
      </c>
      <c r="D235" s="219" t="s">
        <v>133</v>
      </c>
      <c r="E235" s="220" t="s">
        <v>296</v>
      </c>
      <c r="F235" s="221" t="s">
        <v>297</v>
      </c>
      <c r="G235" s="222" t="s">
        <v>298</v>
      </c>
      <c r="H235" s="223">
        <v>18</v>
      </c>
      <c r="I235" s="224"/>
      <c r="J235" s="225">
        <f>ROUND(I235*H235,2)</f>
        <v>0</v>
      </c>
      <c r="K235" s="221" t="s">
        <v>155</v>
      </c>
      <c r="L235" s="45"/>
      <c r="M235" s="226" t="s">
        <v>1</v>
      </c>
      <c r="N235" s="227" t="s">
        <v>42</v>
      </c>
      <c r="O235" s="92"/>
      <c r="P235" s="228">
        <f>O235*H235</f>
        <v>0</v>
      </c>
      <c r="Q235" s="228">
        <v>0.0066</v>
      </c>
      <c r="R235" s="228">
        <f>Q235*H235</f>
        <v>0.1188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137</v>
      </c>
      <c r="AT235" s="230" t="s">
        <v>133</v>
      </c>
      <c r="AU235" s="230" t="s">
        <v>86</v>
      </c>
      <c r="AY235" s="18" t="s">
        <v>131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82</v>
      </c>
      <c r="BK235" s="231">
        <f>ROUND(I235*H235,2)</f>
        <v>0</v>
      </c>
      <c r="BL235" s="18" t="s">
        <v>137</v>
      </c>
      <c r="BM235" s="230" t="s">
        <v>299</v>
      </c>
    </row>
    <row r="236" s="2" customFormat="1">
      <c r="A236" s="39"/>
      <c r="B236" s="40"/>
      <c r="C236" s="41"/>
      <c r="D236" s="232" t="s">
        <v>139</v>
      </c>
      <c r="E236" s="41"/>
      <c r="F236" s="233" t="s">
        <v>300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139</v>
      </c>
      <c r="AU236" s="18" t="s">
        <v>86</v>
      </c>
    </row>
    <row r="237" s="13" customFormat="1">
      <c r="A237" s="13"/>
      <c r="B237" s="237"/>
      <c r="C237" s="238"/>
      <c r="D237" s="232" t="s">
        <v>141</v>
      </c>
      <c r="E237" s="239" t="s">
        <v>1</v>
      </c>
      <c r="F237" s="240" t="s">
        <v>251</v>
      </c>
      <c r="G237" s="238"/>
      <c r="H237" s="241">
        <v>18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141</v>
      </c>
      <c r="AU237" s="247" t="s">
        <v>86</v>
      </c>
      <c r="AV237" s="13" t="s">
        <v>86</v>
      </c>
      <c r="AW237" s="13" t="s">
        <v>32</v>
      </c>
      <c r="AX237" s="13" t="s">
        <v>82</v>
      </c>
      <c r="AY237" s="247" t="s">
        <v>131</v>
      </c>
    </row>
    <row r="238" s="2" customFormat="1" ht="24.15" customHeight="1">
      <c r="A238" s="39"/>
      <c r="B238" s="40"/>
      <c r="C238" s="260" t="s">
        <v>301</v>
      </c>
      <c r="D238" s="260" t="s">
        <v>232</v>
      </c>
      <c r="E238" s="261" t="s">
        <v>302</v>
      </c>
      <c r="F238" s="262" t="s">
        <v>303</v>
      </c>
      <c r="G238" s="263" t="s">
        <v>298</v>
      </c>
      <c r="H238" s="264">
        <v>18.18</v>
      </c>
      <c r="I238" s="265"/>
      <c r="J238" s="266">
        <f>ROUND(I238*H238,2)</f>
        <v>0</v>
      </c>
      <c r="K238" s="262" t="s">
        <v>155</v>
      </c>
      <c r="L238" s="267"/>
      <c r="M238" s="268" t="s">
        <v>1</v>
      </c>
      <c r="N238" s="269" t="s">
        <v>42</v>
      </c>
      <c r="O238" s="92"/>
      <c r="P238" s="228">
        <f>O238*H238</f>
        <v>0</v>
      </c>
      <c r="Q238" s="228">
        <v>0.027</v>
      </c>
      <c r="R238" s="228">
        <f>Q238*H238</f>
        <v>0.49085999999999996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183</v>
      </c>
      <c r="AT238" s="230" t="s">
        <v>232</v>
      </c>
      <c r="AU238" s="230" t="s">
        <v>86</v>
      </c>
      <c r="AY238" s="18" t="s">
        <v>131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82</v>
      </c>
      <c r="BK238" s="231">
        <f>ROUND(I238*H238,2)</f>
        <v>0</v>
      </c>
      <c r="BL238" s="18" t="s">
        <v>137</v>
      </c>
      <c r="BM238" s="230" t="s">
        <v>304</v>
      </c>
    </row>
    <row r="239" s="2" customFormat="1">
      <c r="A239" s="39"/>
      <c r="B239" s="40"/>
      <c r="C239" s="41"/>
      <c r="D239" s="232" t="s">
        <v>139</v>
      </c>
      <c r="E239" s="41"/>
      <c r="F239" s="233" t="s">
        <v>303</v>
      </c>
      <c r="G239" s="41"/>
      <c r="H239" s="41"/>
      <c r="I239" s="234"/>
      <c r="J239" s="41"/>
      <c r="K239" s="41"/>
      <c r="L239" s="45"/>
      <c r="M239" s="235"/>
      <c r="N239" s="23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139</v>
      </c>
      <c r="AU239" s="18" t="s">
        <v>86</v>
      </c>
    </row>
    <row r="240" s="13" customFormat="1">
      <c r="A240" s="13"/>
      <c r="B240" s="237"/>
      <c r="C240" s="238"/>
      <c r="D240" s="232" t="s">
        <v>141</v>
      </c>
      <c r="E240" s="239" t="s">
        <v>1</v>
      </c>
      <c r="F240" s="240" t="s">
        <v>305</v>
      </c>
      <c r="G240" s="238"/>
      <c r="H240" s="241">
        <v>18.18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141</v>
      </c>
      <c r="AU240" s="247" t="s">
        <v>86</v>
      </c>
      <c r="AV240" s="13" t="s">
        <v>86</v>
      </c>
      <c r="AW240" s="13" t="s">
        <v>32</v>
      </c>
      <c r="AX240" s="13" t="s">
        <v>77</v>
      </c>
      <c r="AY240" s="247" t="s">
        <v>131</v>
      </c>
    </row>
    <row r="241" s="14" customFormat="1">
      <c r="A241" s="14"/>
      <c r="B241" s="248"/>
      <c r="C241" s="249"/>
      <c r="D241" s="232" t="s">
        <v>141</v>
      </c>
      <c r="E241" s="250" t="s">
        <v>1</v>
      </c>
      <c r="F241" s="251" t="s">
        <v>159</v>
      </c>
      <c r="G241" s="249"/>
      <c r="H241" s="252">
        <v>18.18</v>
      </c>
      <c r="I241" s="253"/>
      <c r="J241" s="249"/>
      <c r="K241" s="249"/>
      <c r="L241" s="254"/>
      <c r="M241" s="255"/>
      <c r="N241" s="256"/>
      <c r="O241" s="256"/>
      <c r="P241" s="256"/>
      <c r="Q241" s="256"/>
      <c r="R241" s="256"/>
      <c r="S241" s="256"/>
      <c r="T241" s="25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8" t="s">
        <v>141</v>
      </c>
      <c r="AU241" s="258" t="s">
        <v>86</v>
      </c>
      <c r="AV241" s="14" t="s">
        <v>137</v>
      </c>
      <c r="AW241" s="14" t="s">
        <v>32</v>
      </c>
      <c r="AX241" s="14" t="s">
        <v>82</v>
      </c>
      <c r="AY241" s="258" t="s">
        <v>131</v>
      </c>
    </row>
    <row r="242" s="2" customFormat="1" ht="33" customHeight="1">
      <c r="A242" s="39"/>
      <c r="B242" s="40"/>
      <c r="C242" s="219" t="s">
        <v>306</v>
      </c>
      <c r="D242" s="219" t="s">
        <v>133</v>
      </c>
      <c r="E242" s="220" t="s">
        <v>307</v>
      </c>
      <c r="F242" s="221" t="s">
        <v>308</v>
      </c>
      <c r="G242" s="222" t="s">
        <v>171</v>
      </c>
      <c r="H242" s="223">
        <v>0.94999999999999996</v>
      </c>
      <c r="I242" s="224"/>
      <c r="J242" s="225">
        <f>ROUND(I242*H242,2)</f>
        <v>0</v>
      </c>
      <c r="K242" s="221" t="s">
        <v>155</v>
      </c>
      <c r="L242" s="45"/>
      <c r="M242" s="226" t="s">
        <v>1</v>
      </c>
      <c r="N242" s="227" t="s">
        <v>42</v>
      </c>
      <c r="O242" s="92"/>
      <c r="P242" s="228">
        <f>O242*H242</f>
        <v>0</v>
      </c>
      <c r="Q242" s="228">
        <v>2.3010199999999998</v>
      </c>
      <c r="R242" s="228">
        <f>Q242*H242</f>
        <v>2.1859689999999996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137</v>
      </c>
      <c r="AT242" s="230" t="s">
        <v>133</v>
      </c>
      <c r="AU242" s="230" t="s">
        <v>86</v>
      </c>
      <c r="AY242" s="18" t="s">
        <v>131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82</v>
      </c>
      <c r="BK242" s="231">
        <f>ROUND(I242*H242,2)</f>
        <v>0</v>
      </c>
      <c r="BL242" s="18" t="s">
        <v>137</v>
      </c>
      <c r="BM242" s="230" t="s">
        <v>309</v>
      </c>
    </row>
    <row r="243" s="2" customFormat="1">
      <c r="A243" s="39"/>
      <c r="B243" s="40"/>
      <c r="C243" s="41"/>
      <c r="D243" s="232" t="s">
        <v>139</v>
      </c>
      <c r="E243" s="41"/>
      <c r="F243" s="233" t="s">
        <v>310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139</v>
      </c>
      <c r="AU243" s="18" t="s">
        <v>86</v>
      </c>
    </row>
    <row r="244" s="13" customFormat="1">
      <c r="A244" s="13"/>
      <c r="B244" s="237"/>
      <c r="C244" s="238"/>
      <c r="D244" s="232" t="s">
        <v>141</v>
      </c>
      <c r="E244" s="239" t="s">
        <v>1</v>
      </c>
      <c r="F244" s="240" t="s">
        <v>311</v>
      </c>
      <c r="G244" s="238"/>
      <c r="H244" s="241">
        <v>0.94999999999999996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141</v>
      </c>
      <c r="AU244" s="247" t="s">
        <v>86</v>
      </c>
      <c r="AV244" s="13" t="s">
        <v>86</v>
      </c>
      <c r="AW244" s="13" t="s">
        <v>32</v>
      </c>
      <c r="AX244" s="13" t="s">
        <v>77</v>
      </c>
      <c r="AY244" s="247" t="s">
        <v>131</v>
      </c>
    </row>
    <row r="245" s="15" customFormat="1">
      <c r="A245" s="15"/>
      <c r="B245" s="270"/>
      <c r="C245" s="271"/>
      <c r="D245" s="232" t="s">
        <v>141</v>
      </c>
      <c r="E245" s="272" t="s">
        <v>1</v>
      </c>
      <c r="F245" s="273" t="s">
        <v>312</v>
      </c>
      <c r="G245" s="271"/>
      <c r="H245" s="274">
        <v>0.94999999999999996</v>
      </c>
      <c r="I245" s="275"/>
      <c r="J245" s="271"/>
      <c r="K245" s="271"/>
      <c r="L245" s="276"/>
      <c r="M245" s="277"/>
      <c r="N245" s="278"/>
      <c r="O245" s="278"/>
      <c r="P245" s="278"/>
      <c r="Q245" s="278"/>
      <c r="R245" s="278"/>
      <c r="S245" s="278"/>
      <c r="T245" s="279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80" t="s">
        <v>141</v>
      </c>
      <c r="AU245" s="280" t="s">
        <v>86</v>
      </c>
      <c r="AV245" s="15" t="s">
        <v>89</v>
      </c>
      <c r="AW245" s="15" t="s">
        <v>32</v>
      </c>
      <c r="AX245" s="15" t="s">
        <v>77</v>
      </c>
      <c r="AY245" s="280" t="s">
        <v>131</v>
      </c>
    </row>
    <row r="246" s="14" customFormat="1">
      <c r="A246" s="14"/>
      <c r="B246" s="248"/>
      <c r="C246" s="249"/>
      <c r="D246" s="232" t="s">
        <v>141</v>
      </c>
      <c r="E246" s="250" t="s">
        <v>1</v>
      </c>
      <c r="F246" s="251" t="s">
        <v>159</v>
      </c>
      <c r="G246" s="249"/>
      <c r="H246" s="252">
        <v>0.94999999999999996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8" t="s">
        <v>141</v>
      </c>
      <c r="AU246" s="258" t="s">
        <v>86</v>
      </c>
      <c r="AV246" s="14" t="s">
        <v>137</v>
      </c>
      <c r="AW246" s="14" t="s">
        <v>32</v>
      </c>
      <c r="AX246" s="14" t="s">
        <v>82</v>
      </c>
      <c r="AY246" s="258" t="s">
        <v>131</v>
      </c>
    </row>
    <row r="247" s="2" customFormat="1" ht="33" customHeight="1">
      <c r="A247" s="39"/>
      <c r="B247" s="40"/>
      <c r="C247" s="219" t="s">
        <v>313</v>
      </c>
      <c r="D247" s="219" t="s">
        <v>133</v>
      </c>
      <c r="E247" s="220" t="s">
        <v>314</v>
      </c>
      <c r="F247" s="221" t="s">
        <v>315</v>
      </c>
      <c r="G247" s="222" t="s">
        <v>136</v>
      </c>
      <c r="H247" s="223">
        <v>4.5199999999999996</v>
      </c>
      <c r="I247" s="224"/>
      <c r="J247" s="225">
        <f>ROUND(I247*H247,2)</f>
        <v>0</v>
      </c>
      <c r="K247" s="221" t="s">
        <v>155</v>
      </c>
      <c r="L247" s="45"/>
      <c r="M247" s="226" t="s">
        <v>1</v>
      </c>
      <c r="N247" s="227" t="s">
        <v>42</v>
      </c>
      <c r="O247" s="92"/>
      <c r="P247" s="228">
        <f>O247*H247</f>
        <v>0</v>
      </c>
      <c r="Q247" s="228">
        <v>0.0078799999999999999</v>
      </c>
      <c r="R247" s="228">
        <f>Q247*H247</f>
        <v>0.035617599999999999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137</v>
      </c>
      <c r="AT247" s="230" t="s">
        <v>133</v>
      </c>
      <c r="AU247" s="230" t="s">
        <v>86</v>
      </c>
      <c r="AY247" s="18" t="s">
        <v>131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82</v>
      </c>
      <c r="BK247" s="231">
        <f>ROUND(I247*H247,2)</f>
        <v>0</v>
      </c>
      <c r="BL247" s="18" t="s">
        <v>137</v>
      </c>
      <c r="BM247" s="230" t="s">
        <v>316</v>
      </c>
    </row>
    <row r="248" s="2" customFormat="1">
      <c r="A248" s="39"/>
      <c r="B248" s="40"/>
      <c r="C248" s="41"/>
      <c r="D248" s="232" t="s">
        <v>139</v>
      </c>
      <c r="E248" s="41"/>
      <c r="F248" s="233" t="s">
        <v>317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139</v>
      </c>
      <c r="AU248" s="18" t="s">
        <v>86</v>
      </c>
    </row>
    <row r="249" s="13" customFormat="1">
      <c r="A249" s="13"/>
      <c r="B249" s="237"/>
      <c r="C249" s="238"/>
      <c r="D249" s="232" t="s">
        <v>141</v>
      </c>
      <c r="E249" s="239" t="s">
        <v>1</v>
      </c>
      <c r="F249" s="240" t="s">
        <v>318</v>
      </c>
      <c r="G249" s="238"/>
      <c r="H249" s="241">
        <v>4.5220000000000002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141</v>
      </c>
      <c r="AU249" s="247" t="s">
        <v>86</v>
      </c>
      <c r="AV249" s="13" t="s">
        <v>86</v>
      </c>
      <c r="AW249" s="13" t="s">
        <v>32</v>
      </c>
      <c r="AX249" s="13" t="s">
        <v>77</v>
      </c>
      <c r="AY249" s="247" t="s">
        <v>131</v>
      </c>
    </row>
    <row r="250" s="14" customFormat="1">
      <c r="A250" s="14"/>
      <c r="B250" s="248"/>
      <c r="C250" s="249"/>
      <c r="D250" s="232" t="s">
        <v>141</v>
      </c>
      <c r="E250" s="250" t="s">
        <v>1</v>
      </c>
      <c r="F250" s="251" t="s">
        <v>159</v>
      </c>
      <c r="G250" s="249"/>
      <c r="H250" s="252">
        <v>4.5220000000000002</v>
      </c>
      <c r="I250" s="253"/>
      <c r="J250" s="249"/>
      <c r="K250" s="249"/>
      <c r="L250" s="254"/>
      <c r="M250" s="255"/>
      <c r="N250" s="256"/>
      <c r="O250" s="256"/>
      <c r="P250" s="256"/>
      <c r="Q250" s="256"/>
      <c r="R250" s="256"/>
      <c r="S250" s="256"/>
      <c r="T250" s="25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8" t="s">
        <v>141</v>
      </c>
      <c r="AU250" s="258" t="s">
        <v>86</v>
      </c>
      <c r="AV250" s="14" t="s">
        <v>137</v>
      </c>
      <c r="AW250" s="14" t="s">
        <v>32</v>
      </c>
      <c r="AX250" s="14" t="s">
        <v>77</v>
      </c>
      <c r="AY250" s="258" t="s">
        <v>131</v>
      </c>
    </row>
    <row r="251" s="13" customFormat="1">
      <c r="A251" s="13"/>
      <c r="B251" s="237"/>
      <c r="C251" s="238"/>
      <c r="D251" s="232" t="s">
        <v>141</v>
      </c>
      <c r="E251" s="239" t="s">
        <v>1</v>
      </c>
      <c r="F251" s="240" t="s">
        <v>319</v>
      </c>
      <c r="G251" s="238"/>
      <c r="H251" s="241">
        <v>4.5199999999999996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141</v>
      </c>
      <c r="AU251" s="247" t="s">
        <v>86</v>
      </c>
      <c r="AV251" s="13" t="s">
        <v>86</v>
      </c>
      <c r="AW251" s="13" t="s">
        <v>32</v>
      </c>
      <c r="AX251" s="13" t="s">
        <v>82</v>
      </c>
      <c r="AY251" s="247" t="s">
        <v>131</v>
      </c>
    </row>
    <row r="252" s="2" customFormat="1" ht="37.8" customHeight="1">
      <c r="A252" s="39"/>
      <c r="B252" s="40"/>
      <c r="C252" s="219" t="s">
        <v>320</v>
      </c>
      <c r="D252" s="219" t="s">
        <v>133</v>
      </c>
      <c r="E252" s="220" t="s">
        <v>321</v>
      </c>
      <c r="F252" s="221" t="s">
        <v>322</v>
      </c>
      <c r="G252" s="222" t="s">
        <v>136</v>
      </c>
      <c r="H252" s="223">
        <v>4.5199999999999996</v>
      </c>
      <c r="I252" s="224"/>
      <c r="J252" s="225">
        <f>ROUND(I252*H252,2)</f>
        <v>0</v>
      </c>
      <c r="K252" s="221" t="s">
        <v>155</v>
      </c>
      <c r="L252" s="45"/>
      <c r="M252" s="226" t="s">
        <v>1</v>
      </c>
      <c r="N252" s="227" t="s">
        <v>42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137</v>
      </c>
      <c r="AT252" s="230" t="s">
        <v>133</v>
      </c>
      <c r="AU252" s="230" t="s">
        <v>86</v>
      </c>
      <c r="AY252" s="18" t="s">
        <v>131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82</v>
      </c>
      <c r="BK252" s="231">
        <f>ROUND(I252*H252,2)</f>
        <v>0</v>
      </c>
      <c r="BL252" s="18" t="s">
        <v>137</v>
      </c>
      <c r="BM252" s="230" t="s">
        <v>323</v>
      </c>
    </row>
    <row r="253" s="2" customFormat="1">
      <c r="A253" s="39"/>
      <c r="B253" s="40"/>
      <c r="C253" s="41"/>
      <c r="D253" s="232" t="s">
        <v>139</v>
      </c>
      <c r="E253" s="41"/>
      <c r="F253" s="233" t="s">
        <v>324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139</v>
      </c>
      <c r="AU253" s="18" t="s">
        <v>86</v>
      </c>
    </row>
    <row r="254" s="12" customFormat="1" ht="22.8" customHeight="1">
      <c r="A254" s="12"/>
      <c r="B254" s="203"/>
      <c r="C254" s="204"/>
      <c r="D254" s="205" t="s">
        <v>76</v>
      </c>
      <c r="E254" s="217" t="s">
        <v>160</v>
      </c>
      <c r="F254" s="217" t="s">
        <v>325</v>
      </c>
      <c r="G254" s="204"/>
      <c r="H254" s="204"/>
      <c r="I254" s="207"/>
      <c r="J254" s="218">
        <f>BK254</f>
        <v>0</v>
      </c>
      <c r="K254" s="204"/>
      <c r="L254" s="209"/>
      <c r="M254" s="210"/>
      <c r="N254" s="211"/>
      <c r="O254" s="211"/>
      <c r="P254" s="212">
        <f>SUM(P255:P296)</f>
        <v>0</v>
      </c>
      <c r="Q254" s="211"/>
      <c r="R254" s="212">
        <f>SUM(R255:R296)</f>
        <v>79.254500000000007</v>
      </c>
      <c r="S254" s="211"/>
      <c r="T254" s="213">
        <f>SUM(T255:T296)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4" t="s">
        <v>82</v>
      </c>
      <c r="AT254" s="215" t="s">
        <v>76</v>
      </c>
      <c r="AU254" s="215" t="s">
        <v>82</v>
      </c>
      <c r="AY254" s="214" t="s">
        <v>131</v>
      </c>
      <c r="BK254" s="216">
        <f>SUM(BK255:BK296)</f>
        <v>0</v>
      </c>
    </row>
    <row r="255" s="2" customFormat="1" ht="24.15" customHeight="1">
      <c r="A255" s="39"/>
      <c r="B255" s="40"/>
      <c r="C255" s="219" t="s">
        <v>326</v>
      </c>
      <c r="D255" s="219" t="s">
        <v>133</v>
      </c>
      <c r="E255" s="220" t="s">
        <v>327</v>
      </c>
      <c r="F255" s="221" t="s">
        <v>328</v>
      </c>
      <c r="G255" s="222" t="s">
        <v>136</v>
      </c>
      <c r="H255" s="223">
        <v>4921.8999999999996</v>
      </c>
      <c r="I255" s="224"/>
      <c r="J255" s="225">
        <f>ROUND(I255*H255,2)</f>
        <v>0</v>
      </c>
      <c r="K255" s="221" t="s">
        <v>1</v>
      </c>
      <c r="L255" s="45"/>
      <c r="M255" s="226" t="s">
        <v>1</v>
      </c>
      <c r="N255" s="227" t="s">
        <v>42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137</v>
      </c>
      <c r="AT255" s="230" t="s">
        <v>133</v>
      </c>
      <c r="AU255" s="230" t="s">
        <v>86</v>
      </c>
      <c r="AY255" s="18" t="s">
        <v>131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82</v>
      </c>
      <c r="BK255" s="231">
        <f>ROUND(I255*H255,2)</f>
        <v>0</v>
      </c>
      <c r="BL255" s="18" t="s">
        <v>137</v>
      </c>
      <c r="BM255" s="230" t="s">
        <v>329</v>
      </c>
    </row>
    <row r="256" s="2" customFormat="1">
      <c r="A256" s="39"/>
      <c r="B256" s="40"/>
      <c r="C256" s="41"/>
      <c r="D256" s="232" t="s">
        <v>139</v>
      </c>
      <c r="E256" s="41"/>
      <c r="F256" s="233" t="s">
        <v>330</v>
      </c>
      <c r="G256" s="41"/>
      <c r="H256" s="41"/>
      <c r="I256" s="234"/>
      <c r="J256" s="41"/>
      <c r="K256" s="41"/>
      <c r="L256" s="45"/>
      <c r="M256" s="235"/>
      <c r="N256" s="236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139</v>
      </c>
      <c r="AU256" s="18" t="s">
        <v>86</v>
      </c>
    </row>
    <row r="257" s="2" customFormat="1">
      <c r="A257" s="39"/>
      <c r="B257" s="40"/>
      <c r="C257" s="41"/>
      <c r="D257" s="232" t="s">
        <v>165</v>
      </c>
      <c r="E257" s="41"/>
      <c r="F257" s="259" t="s">
        <v>331</v>
      </c>
      <c r="G257" s="41"/>
      <c r="H257" s="41"/>
      <c r="I257" s="234"/>
      <c r="J257" s="41"/>
      <c r="K257" s="41"/>
      <c r="L257" s="45"/>
      <c r="M257" s="235"/>
      <c r="N257" s="236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165</v>
      </c>
      <c r="AU257" s="18" t="s">
        <v>86</v>
      </c>
    </row>
    <row r="258" s="13" customFormat="1">
      <c r="A258" s="13"/>
      <c r="B258" s="237"/>
      <c r="C258" s="238"/>
      <c r="D258" s="232" t="s">
        <v>141</v>
      </c>
      <c r="E258" s="239" t="s">
        <v>1</v>
      </c>
      <c r="F258" s="240" t="s">
        <v>332</v>
      </c>
      <c r="G258" s="238"/>
      <c r="H258" s="241">
        <v>4921.8999999999996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141</v>
      </c>
      <c r="AU258" s="247" t="s">
        <v>86</v>
      </c>
      <c r="AV258" s="13" t="s">
        <v>86</v>
      </c>
      <c r="AW258" s="13" t="s">
        <v>32</v>
      </c>
      <c r="AX258" s="13" t="s">
        <v>77</v>
      </c>
      <c r="AY258" s="247" t="s">
        <v>131</v>
      </c>
    </row>
    <row r="259" s="14" customFormat="1">
      <c r="A259" s="14"/>
      <c r="B259" s="248"/>
      <c r="C259" s="249"/>
      <c r="D259" s="232" t="s">
        <v>141</v>
      </c>
      <c r="E259" s="250" t="s">
        <v>1</v>
      </c>
      <c r="F259" s="251" t="s">
        <v>159</v>
      </c>
      <c r="G259" s="249"/>
      <c r="H259" s="252">
        <v>4921.8999999999996</v>
      </c>
      <c r="I259" s="253"/>
      <c r="J259" s="249"/>
      <c r="K259" s="249"/>
      <c r="L259" s="254"/>
      <c r="M259" s="255"/>
      <c r="N259" s="256"/>
      <c r="O259" s="256"/>
      <c r="P259" s="256"/>
      <c r="Q259" s="256"/>
      <c r="R259" s="256"/>
      <c r="S259" s="256"/>
      <c r="T259" s="25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8" t="s">
        <v>141</v>
      </c>
      <c r="AU259" s="258" t="s">
        <v>86</v>
      </c>
      <c r="AV259" s="14" t="s">
        <v>137</v>
      </c>
      <c r="AW259" s="14" t="s">
        <v>32</v>
      </c>
      <c r="AX259" s="14" t="s">
        <v>82</v>
      </c>
      <c r="AY259" s="258" t="s">
        <v>131</v>
      </c>
    </row>
    <row r="260" s="2" customFormat="1" ht="24.15" customHeight="1">
      <c r="A260" s="39"/>
      <c r="B260" s="40"/>
      <c r="C260" s="219" t="s">
        <v>333</v>
      </c>
      <c r="D260" s="219" t="s">
        <v>133</v>
      </c>
      <c r="E260" s="220" t="s">
        <v>334</v>
      </c>
      <c r="F260" s="221" t="s">
        <v>335</v>
      </c>
      <c r="G260" s="222" t="s">
        <v>136</v>
      </c>
      <c r="H260" s="223">
        <v>2936</v>
      </c>
      <c r="I260" s="224"/>
      <c r="J260" s="225">
        <f>ROUND(I260*H260,2)</f>
        <v>0</v>
      </c>
      <c r="K260" s="221" t="s">
        <v>155</v>
      </c>
      <c r="L260" s="45"/>
      <c r="M260" s="226" t="s">
        <v>1</v>
      </c>
      <c r="N260" s="227" t="s">
        <v>42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137</v>
      </c>
      <c r="AT260" s="230" t="s">
        <v>133</v>
      </c>
      <c r="AU260" s="230" t="s">
        <v>86</v>
      </c>
      <c r="AY260" s="18" t="s">
        <v>131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82</v>
      </c>
      <c r="BK260" s="231">
        <f>ROUND(I260*H260,2)</f>
        <v>0</v>
      </c>
      <c r="BL260" s="18" t="s">
        <v>137</v>
      </c>
      <c r="BM260" s="230" t="s">
        <v>336</v>
      </c>
    </row>
    <row r="261" s="2" customFormat="1">
      <c r="A261" s="39"/>
      <c r="B261" s="40"/>
      <c r="C261" s="41"/>
      <c r="D261" s="232" t="s">
        <v>139</v>
      </c>
      <c r="E261" s="41"/>
      <c r="F261" s="233" t="s">
        <v>337</v>
      </c>
      <c r="G261" s="41"/>
      <c r="H261" s="41"/>
      <c r="I261" s="234"/>
      <c r="J261" s="41"/>
      <c r="K261" s="41"/>
      <c r="L261" s="45"/>
      <c r="M261" s="235"/>
      <c r="N261" s="236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139</v>
      </c>
      <c r="AU261" s="18" t="s">
        <v>86</v>
      </c>
    </row>
    <row r="262" s="13" customFormat="1">
      <c r="A262" s="13"/>
      <c r="B262" s="237"/>
      <c r="C262" s="238"/>
      <c r="D262" s="232" t="s">
        <v>141</v>
      </c>
      <c r="E262" s="239" t="s">
        <v>1</v>
      </c>
      <c r="F262" s="240" t="s">
        <v>338</v>
      </c>
      <c r="G262" s="238"/>
      <c r="H262" s="241">
        <v>2935.9499999999998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7" t="s">
        <v>141</v>
      </c>
      <c r="AU262" s="247" t="s">
        <v>86</v>
      </c>
      <c r="AV262" s="13" t="s">
        <v>86</v>
      </c>
      <c r="AW262" s="13" t="s">
        <v>32</v>
      </c>
      <c r="AX262" s="13" t="s">
        <v>77</v>
      </c>
      <c r="AY262" s="247" t="s">
        <v>131</v>
      </c>
    </row>
    <row r="263" s="14" customFormat="1">
      <c r="A263" s="14"/>
      <c r="B263" s="248"/>
      <c r="C263" s="249"/>
      <c r="D263" s="232" t="s">
        <v>141</v>
      </c>
      <c r="E263" s="250" t="s">
        <v>1</v>
      </c>
      <c r="F263" s="251" t="s">
        <v>159</v>
      </c>
      <c r="G263" s="249"/>
      <c r="H263" s="252">
        <v>2935.9499999999998</v>
      </c>
      <c r="I263" s="253"/>
      <c r="J263" s="249"/>
      <c r="K263" s="249"/>
      <c r="L263" s="254"/>
      <c r="M263" s="255"/>
      <c r="N263" s="256"/>
      <c r="O263" s="256"/>
      <c r="P263" s="256"/>
      <c r="Q263" s="256"/>
      <c r="R263" s="256"/>
      <c r="S263" s="256"/>
      <c r="T263" s="25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8" t="s">
        <v>141</v>
      </c>
      <c r="AU263" s="258" t="s">
        <v>86</v>
      </c>
      <c r="AV263" s="14" t="s">
        <v>137</v>
      </c>
      <c r="AW263" s="14" t="s">
        <v>32</v>
      </c>
      <c r="AX263" s="14" t="s">
        <v>77</v>
      </c>
      <c r="AY263" s="258" t="s">
        <v>131</v>
      </c>
    </row>
    <row r="264" s="13" customFormat="1">
      <c r="A264" s="13"/>
      <c r="B264" s="237"/>
      <c r="C264" s="238"/>
      <c r="D264" s="232" t="s">
        <v>141</v>
      </c>
      <c r="E264" s="239" t="s">
        <v>1</v>
      </c>
      <c r="F264" s="240" t="s">
        <v>262</v>
      </c>
      <c r="G264" s="238"/>
      <c r="H264" s="241">
        <v>2936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141</v>
      </c>
      <c r="AU264" s="247" t="s">
        <v>86</v>
      </c>
      <c r="AV264" s="13" t="s">
        <v>86</v>
      </c>
      <c r="AW264" s="13" t="s">
        <v>32</v>
      </c>
      <c r="AX264" s="13" t="s">
        <v>82</v>
      </c>
      <c r="AY264" s="247" t="s">
        <v>131</v>
      </c>
    </row>
    <row r="265" s="2" customFormat="1" ht="24.15" customHeight="1">
      <c r="A265" s="39"/>
      <c r="B265" s="40"/>
      <c r="C265" s="219" t="s">
        <v>339</v>
      </c>
      <c r="D265" s="219" t="s">
        <v>133</v>
      </c>
      <c r="E265" s="220" t="s">
        <v>340</v>
      </c>
      <c r="F265" s="221" t="s">
        <v>341</v>
      </c>
      <c r="G265" s="222" t="s">
        <v>136</v>
      </c>
      <c r="H265" s="223">
        <v>2533</v>
      </c>
      <c r="I265" s="224"/>
      <c r="J265" s="225">
        <f>ROUND(I265*H265,2)</f>
        <v>0</v>
      </c>
      <c r="K265" s="221" t="s">
        <v>155</v>
      </c>
      <c r="L265" s="45"/>
      <c r="M265" s="226" t="s">
        <v>1</v>
      </c>
      <c r="N265" s="227" t="s">
        <v>42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137</v>
      </c>
      <c r="AT265" s="230" t="s">
        <v>133</v>
      </c>
      <c r="AU265" s="230" t="s">
        <v>86</v>
      </c>
      <c r="AY265" s="18" t="s">
        <v>131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82</v>
      </c>
      <c r="BK265" s="231">
        <f>ROUND(I265*H265,2)</f>
        <v>0</v>
      </c>
      <c r="BL265" s="18" t="s">
        <v>137</v>
      </c>
      <c r="BM265" s="230" t="s">
        <v>342</v>
      </c>
    </row>
    <row r="266" s="2" customFormat="1">
      <c r="A266" s="39"/>
      <c r="B266" s="40"/>
      <c r="C266" s="41"/>
      <c r="D266" s="232" t="s">
        <v>139</v>
      </c>
      <c r="E266" s="41"/>
      <c r="F266" s="233" t="s">
        <v>343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139</v>
      </c>
      <c r="AU266" s="18" t="s">
        <v>86</v>
      </c>
    </row>
    <row r="267" s="13" customFormat="1">
      <c r="A267" s="13"/>
      <c r="B267" s="237"/>
      <c r="C267" s="238"/>
      <c r="D267" s="232" t="s">
        <v>141</v>
      </c>
      <c r="E267" s="239" t="s">
        <v>1</v>
      </c>
      <c r="F267" s="240" t="s">
        <v>344</v>
      </c>
      <c r="G267" s="238"/>
      <c r="H267" s="241">
        <v>2533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141</v>
      </c>
      <c r="AU267" s="247" t="s">
        <v>86</v>
      </c>
      <c r="AV267" s="13" t="s">
        <v>86</v>
      </c>
      <c r="AW267" s="13" t="s">
        <v>32</v>
      </c>
      <c r="AX267" s="13" t="s">
        <v>77</v>
      </c>
      <c r="AY267" s="247" t="s">
        <v>131</v>
      </c>
    </row>
    <row r="268" s="14" customFormat="1">
      <c r="A268" s="14"/>
      <c r="B268" s="248"/>
      <c r="C268" s="249"/>
      <c r="D268" s="232" t="s">
        <v>141</v>
      </c>
      <c r="E268" s="250" t="s">
        <v>1</v>
      </c>
      <c r="F268" s="251" t="s">
        <v>159</v>
      </c>
      <c r="G268" s="249"/>
      <c r="H268" s="252">
        <v>2533</v>
      </c>
      <c r="I268" s="253"/>
      <c r="J268" s="249"/>
      <c r="K268" s="249"/>
      <c r="L268" s="254"/>
      <c r="M268" s="255"/>
      <c r="N268" s="256"/>
      <c r="O268" s="256"/>
      <c r="P268" s="256"/>
      <c r="Q268" s="256"/>
      <c r="R268" s="256"/>
      <c r="S268" s="256"/>
      <c r="T268" s="25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8" t="s">
        <v>141</v>
      </c>
      <c r="AU268" s="258" t="s">
        <v>86</v>
      </c>
      <c r="AV268" s="14" t="s">
        <v>137</v>
      </c>
      <c r="AW268" s="14" t="s">
        <v>32</v>
      </c>
      <c r="AX268" s="14" t="s">
        <v>82</v>
      </c>
      <c r="AY268" s="258" t="s">
        <v>131</v>
      </c>
    </row>
    <row r="269" s="2" customFormat="1" ht="24.15" customHeight="1">
      <c r="A269" s="39"/>
      <c r="B269" s="40"/>
      <c r="C269" s="219" t="s">
        <v>345</v>
      </c>
      <c r="D269" s="219" t="s">
        <v>133</v>
      </c>
      <c r="E269" s="220" t="s">
        <v>346</v>
      </c>
      <c r="F269" s="221" t="s">
        <v>347</v>
      </c>
      <c r="G269" s="222" t="s">
        <v>136</v>
      </c>
      <c r="H269" s="223">
        <v>2553</v>
      </c>
      <c r="I269" s="224"/>
      <c r="J269" s="225">
        <f>ROUND(I269*H269,2)</f>
        <v>0</v>
      </c>
      <c r="K269" s="221" t="s">
        <v>155</v>
      </c>
      <c r="L269" s="45"/>
      <c r="M269" s="226" t="s">
        <v>1</v>
      </c>
      <c r="N269" s="227" t="s">
        <v>42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137</v>
      </c>
      <c r="AT269" s="230" t="s">
        <v>133</v>
      </c>
      <c r="AU269" s="230" t="s">
        <v>86</v>
      </c>
      <c r="AY269" s="18" t="s">
        <v>131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82</v>
      </c>
      <c r="BK269" s="231">
        <f>ROUND(I269*H269,2)</f>
        <v>0</v>
      </c>
      <c r="BL269" s="18" t="s">
        <v>137</v>
      </c>
      <c r="BM269" s="230" t="s">
        <v>348</v>
      </c>
    </row>
    <row r="270" s="2" customFormat="1">
      <c r="A270" s="39"/>
      <c r="B270" s="40"/>
      <c r="C270" s="41"/>
      <c r="D270" s="232" t="s">
        <v>139</v>
      </c>
      <c r="E270" s="41"/>
      <c r="F270" s="233" t="s">
        <v>349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139</v>
      </c>
      <c r="AU270" s="18" t="s">
        <v>86</v>
      </c>
    </row>
    <row r="271" s="13" customFormat="1">
      <c r="A271" s="13"/>
      <c r="B271" s="237"/>
      <c r="C271" s="238"/>
      <c r="D271" s="232" t="s">
        <v>141</v>
      </c>
      <c r="E271" s="239" t="s">
        <v>1</v>
      </c>
      <c r="F271" s="240" t="s">
        <v>350</v>
      </c>
      <c r="G271" s="238"/>
      <c r="H271" s="241">
        <v>2553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141</v>
      </c>
      <c r="AU271" s="247" t="s">
        <v>86</v>
      </c>
      <c r="AV271" s="13" t="s">
        <v>86</v>
      </c>
      <c r="AW271" s="13" t="s">
        <v>32</v>
      </c>
      <c r="AX271" s="13" t="s">
        <v>77</v>
      </c>
      <c r="AY271" s="247" t="s">
        <v>131</v>
      </c>
    </row>
    <row r="272" s="14" customFormat="1">
      <c r="A272" s="14"/>
      <c r="B272" s="248"/>
      <c r="C272" s="249"/>
      <c r="D272" s="232" t="s">
        <v>141</v>
      </c>
      <c r="E272" s="250" t="s">
        <v>1</v>
      </c>
      <c r="F272" s="251" t="s">
        <v>159</v>
      </c>
      <c r="G272" s="249"/>
      <c r="H272" s="252">
        <v>2553</v>
      </c>
      <c r="I272" s="253"/>
      <c r="J272" s="249"/>
      <c r="K272" s="249"/>
      <c r="L272" s="254"/>
      <c r="M272" s="255"/>
      <c r="N272" s="256"/>
      <c r="O272" s="256"/>
      <c r="P272" s="256"/>
      <c r="Q272" s="256"/>
      <c r="R272" s="256"/>
      <c r="S272" s="256"/>
      <c r="T272" s="25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8" t="s">
        <v>141</v>
      </c>
      <c r="AU272" s="258" t="s">
        <v>86</v>
      </c>
      <c r="AV272" s="14" t="s">
        <v>137</v>
      </c>
      <c r="AW272" s="14" t="s">
        <v>32</v>
      </c>
      <c r="AX272" s="14" t="s">
        <v>82</v>
      </c>
      <c r="AY272" s="258" t="s">
        <v>131</v>
      </c>
    </row>
    <row r="273" s="2" customFormat="1" ht="24.15" customHeight="1">
      <c r="A273" s="39"/>
      <c r="B273" s="40"/>
      <c r="C273" s="219" t="s">
        <v>351</v>
      </c>
      <c r="D273" s="219" t="s">
        <v>133</v>
      </c>
      <c r="E273" s="220" t="s">
        <v>352</v>
      </c>
      <c r="F273" s="221" t="s">
        <v>353</v>
      </c>
      <c r="G273" s="222" t="s">
        <v>136</v>
      </c>
      <c r="H273" s="223">
        <v>2533</v>
      </c>
      <c r="I273" s="224"/>
      <c r="J273" s="225">
        <f>ROUND(I273*H273,2)</f>
        <v>0</v>
      </c>
      <c r="K273" s="221" t="s">
        <v>1</v>
      </c>
      <c r="L273" s="45"/>
      <c r="M273" s="226" t="s">
        <v>1</v>
      </c>
      <c r="N273" s="227" t="s">
        <v>42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137</v>
      </c>
      <c r="AT273" s="230" t="s">
        <v>133</v>
      </c>
      <c r="AU273" s="230" t="s">
        <v>86</v>
      </c>
      <c r="AY273" s="18" t="s">
        <v>131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82</v>
      </c>
      <c r="BK273" s="231">
        <f>ROUND(I273*H273,2)</f>
        <v>0</v>
      </c>
      <c r="BL273" s="18" t="s">
        <v>137</v>
      </c>
      <c r="BM273" s="230" t="s">
        <v>354</v>
      </c>
    </row>
    <row r="274" s="2" customFormat="1">
      <c r="A274" s="39"/>
      <c r="B274" s="40"/>
      <c r="C274" s="41"/>
      <c r="D274" s="232" t="s">
        <v>139</v>
      </c>
      <c r="E274" s="41"/>
      <c r="F274" s="233" t="s">
        <v>355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139</v>
      </c>
      <c r="AU274" s="18" t="s">
        <v>86</v>
      </c>
    </row>
    <row r="275" s="13" customFormat="1">
      <c r="A275" s="13"/>
      <c r="B275" s="237"/>
      <c r="C275" s="238"/>
      <c r="D275" s="232" t="s">
        <v>141</v>
      </c>
      <c r="E275" s="239" t="s">
        <v>1</v>
      </c>
      <c r="F275" s="240" t="s">
        <v>344</v>
      </c>
      <c r="G275" s="238"/>
      <c r="H275" s="241">
        <v>2533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141</v>
      </c>
      <c r="AU275" s="247" t="s">
        <v>86</v>
      </c>
      <c r="AV275" s="13" t="s">
        <v>86</v>
      </c>
      <c r="AW275" s="13" t="s">
        <v>32</v>
      </c>
      <c r="AX275" s="13" t="s">
        <v>77</v>
      </c>
      <c r="AY275" s="247" t="s">
        <v>131</v>
      </c>
    </row>
    <row r="276" s="14" customFormat="1">
      <c r="A276" s="14"/>
      <c r="B276" s="248"/>
      <c r="C276" s="249"/>
      <c r="D276" s="232" t="s">
        <v>141</v>
      </c>
      <c r="E276" s="250" t="s">
        <v>1</v>
      </c>
      <c r="F276" s="251" t="s">
        <v>159</v>
      </c>
      <c r="G276" s="249"/>
      <c r="H276" s="252">
        <v>2533</v>
      </c>
      <c r="I276" s="253"/>
      <c r="J276" s="249"/>
      <c r="K276" s="249"/>
      <c r="L276" s="254"/>
      <c r="M276" s="255"/>
      <c r="N276" s="256"/>
      <c r="O276" s="256"/>
      <c r="P276" s="256"/>
      <c r="Q276" s="256"/>
      <c r="R276" s="256"/>
      <c r="S276" s="256"/>
      <c r="T276" s="25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8" t="s">
        <v>141</v>
      </c>
      <c r="AU276" s="258" t="s">
        <v>86</v>
      </c>
      <c r="AV276" s="14" t="s">
        <v>137</v>
      </c>
      <c r="AW276" s="14" t="s">
        <v>32</v>
      </c>
      <c r="AX276" s="14" t="s">
        <v>82</v>
      </c>
      <c r="AY276" s="258" t="s">
        <v>131</v>
      </c>
    </row>
    <row r="277" s="2" customFormat="1" ht="24.15" customHeight="1">
      <c r="A277" s="39"/>
      <c r="B277" s="40"/>
      <c r="C277" s="219" t="s">
        <v>356</v>
      </c>
      <c r="D277" s="219" t="s">
        <v>133</v>
      </c>
      <c r="E277" s="220" t="s">
        <v>357</v>
      </c>
      <c r="F277" s="221" t="s">
        <v>358</v>
      </c>
      <c r="G277" s="222" t="s">
        <v>136</v>
      </c>
      <c r="H277" s="223">
        <v>2811</v>
      </c>
      <c r="I277" s="224"/>
      <c r="J277" s="225">
        <f>ROUND(I277*H277,2)</f>
        <v>0</v>
      </c>
      <c r="K277" s="221" t="s">
        <v>155</v>
      </c>
      <c r="L277" s="45"/>
      <c r="M277" s="226" t="s">
        <v>1</v>
      </c>
      <c r="N277" s="227" t="s">
        <v>42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137</v>
      </c>
      <c r="AT277" s="230" t="s">
        <v>133</v>
      </c>
      <c r="AU277" s="230" t="s">
        <v>86</v>
      </c>
      <c r="AY277" s="18" t="s">
        <v>131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82</v>
      </c>
      <c r="BK277" s="231">
        <f>ROUND(I277*H277,2)</f>
        <v>0</v>
      </c>
      <c r="BL277" s="18" t="s">
        <v>137</v>
      </c>
      <c r="BM277" s="230" t="s">
        <v>359</v>
      </c>
    </row>
    <row r="278" s="2" customFormat="1">
      <c r="A278" s="39"/>
      <c r="B278" s="40"/>
      <c r="C278" s="41"/>
      <c r="D278" s="232" t="s">
        <v>139</v>
      </c>
      <c r="E278" s="41"/>
      <c r="F278" s="233" t="s">
        <v>360</v>
      </c>
      <c r="G278" s="41"/>
      <c r="H278" s="41"/>
      <c r="I278" s="234"/>
      <c r="J278" s="41"/>
      <c r="K278" s="41"/>
      <c r="L278" s="45"/>
      <c r="M278" s="235"/>
      <c r="N278" s="236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139</v>
      </c>
      <c r="AU278" s="18" t="s">
        <v>86</v>
      </c>
    </row>
    <row r="279" s="13" customFormat="1">
      <c r="A279" s="13"/>
      <c r="B279" s="237"/>
      <c r="C279" s="238"/>
      <c r="D279" s="232" t="s">
        <v>141</v>
      </c>
      <c r="E279" s="239" t="s">
        <v>1</v>
      </c>
      <c r="F279" s="240" t="s">
        <v>361</v>
      </c>
      <c r="G279" s="238"/>
      <c r="H279" s="241">
        <v>2811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141</v>
      </c>
      <c r="AU279" s="247" t="s">
        <v>86</v>
      </c>
      <c r="AV279" s="13" t="s">
        <v>86</v>
      </c>
      <c r="AW279" s="13" t="s">
        <v>32</v>
      </c>
      <c r="AX279" s="13" t="s">
        <v>77</v>
      </c>
      <c r="AY279" s="247" t="s">
        <v>131</v>
      </c>
    </row>
    <row r="280" s="14" customFormat="1">
      <c r="A280" s="14"/>
      <c r="B280" s="248"/>
      <c r="C280" s="249"/>
      <c r="D280" s="232" t="s">
        <v>141</v>
      </c>
      <c r="E280" s="250" t="s">
        <v>1</v>
      </c>
      <c r="F280" s="251" t="s">
        <v>159</v>
      </c>
      <c r="G280" s="249"/>
      <c r="H280" s="252">
        <v>2811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8" t="s">
        <v>141</v>
      </c>
      <c r="AU280" s="258" t="s">
        <v>86</v>
      </c>
      <c r="AV280" s="14" t="s">
        <v>137</v>
      </c>
      <c r="AW280" s="14" t="s">
        <v>32</v>
      </c>
      <c r="AX280" s="14" t="s">
        <v>82</v>
      </c>
      <c r="AY280" s="258" t="s">
        <v>131</v>
      </c>
    </row>
    <row r="281" s="2" customFormat="1" ht="24.15" customHeight="1">
      <c r="A281" s="39"/>
      <c r="B281" s="40"/>
      <c r="C281" s="219" t="s">
        <v>362</v>
      </c>
      <c r="D281" s="219" t="s">
        <v>133</v>
      </c>
      <c r="E281" s="220" t="s">
        <v>363</v>
      </c>
      <c r="F281" s="221" t="s">
        <v>364</v>
      </c>
      <c r="G281" s="222" t="s">
        <v>136</v>
      </c>
      <c r="H281" s="223">
        <v>2533</v>
      </c>
      <c r="I281" s="224"/>
      <c r="J281" s="225">
        <f>ROUND(I281*H281,2)</f>
        <v>0</v>
      </c>
      <c r="K281" s="221" t="s">
        <v>155</v>
      </c>
      <c r="L281" s="45"/>
      <c r="M281" s="226" t="s">
        <v>1</v>
      </c>
      <c r="N281" s="227" t="s">
        <v>42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137</v>
      </c>
      <c r="AT281" s="230" t="s">
        <v>133</v>
      </c>
      <c r="AU281" s="230" t="s">
        <v>86</v>
      </c>
      <c r="AY281" s="18" t="s">
        <v>131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82</v>
      </c>
      <c r="BK281" s="231">
        <f>ROUND(I281*H281,2)</f>
        <v>0</v>
      </c>
      <c r="BL281" s="18" t="s">
        <v>137</v>
      </c>
      <c r="BM281" s="230" t="s">
        <v>365</v>
      </c>
    </row>
    <row r="282" s="2" customFormat="1">
      <c r="A282" s="39"/>
      <c r="B282" s="40"/>
      <c r="C282" s="41"/>
      <c r="D282" s="232" t="s">
        <v>139</v>
      </c>
      <c r="E282" s="41"/>
      <c r="F282" s="233" t="s">
        <v>366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139</v>
      </c>
      <c r="AU282" s="18" t="s">
        <v>86</v>
      </c>
    </row>
    <row r="283" s="13" customFormat="1">
      <c r="A283" s="13"/>
      <c r="B283" s="237"/>
      <c r="C283" s="238"/>
      <c r="D283" s="232" t="s">
        <v>141</v>
      </c>
      <c r="E283" s="239" t="s">
        <v>1</v>
      </c>
      <c r="F283" s="240" t="s">
        <v>367</v>
      </c>
      <c r="G283" s="238"/>
      <c r="H283" s="241">
        <v>2533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141</v>
      </c>
      <c r="AU283" s="247" t="s">
        <v>86</v>
      </c>
      <c r="AV283" s="13" t="s">
        <v>86</v>
      </c>
      <c r="AW283" s="13" t="s">
        <v>32</v>
      </c>
      <c r="AX283" s="13" t="s">
        <v>82</v>
      </c>
      <c r="AY283" s="247" t="s">
        <v>131</v>
      </c>
    </row>
    <row r="284" s="2" customFormat="1" ht="24.15" customHeight="1">
      <c r="A284" s="39"/>
      <c r="B284" s="40"/>
      <c r="C284" s="219" t="s">
        <v>368</v>
      </c>
      <c r="D284" s="219" t="s">
        <v>133</v>
      </c>
      <c r="E284" s="220" t="s">
        <v>369</v>
      </c>
      <c r="F284" s="221" t="s">
        <v>370</v>
      </c>
      <c r="G284" s="222" t="s">
        <v>136</v>
      </c>
      <c r="H284" s="223">
        <v>278</v>
      </c>
      <c r="I284" s="224"/>
      <c r="J284" s="225">
        <f>ROUND(I284*H284,2)</f>
        <v>0</v>
      </c>
      <c r="K284" s="221" t="s">
        <v>155</v>
      </c>
      <c r="L284" s="45"/>
      <c r="M284" s="226" t="s">
        <v>1</v>
      </c>
      <c r="N284" s="227" t="s">
        <v>42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137</v>
      </c>
      <c r="AT284" s="230" t="s">
        <v>133</v>
      </c>
      <c r="AU284" s="230" t="s">
        <v>86</v>
      </c>
      <c r="AY284" s="18" t="s">
        <v>131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82</v>
      </c>
      <c r="BK284" s="231">
        <f>ROUND(I284*H284,2)</f>
        <v>0</v>
      </c>
      <c r="BL284" s="18" t="s">
        <v>137</v>
      </c>
      <c r="BM284" s="230" t="s">
        <v>371</v>
      </c>
    </row>
    <row r="285" s="2" customFormat="1">
      <c r="A285" s="39"/>
      <c r="B285" s="40"/>
      <c r="C285" s="41"/>
      <c r="D285" s="232" t="s">
        <v>139</v>
      </c>
      <c r="E285" s="41"/>
      <c r="F285" s="233" t="s">
        <v>372</v>
      </c>
      <c r="G285" s="41"/>
      <c r="H285" s="41"/>
      <c r="I285" s="234"/>
      <c r="J285" s="41"/>
      <c r="K285" s="41"/>
      <c r="L285" s="45"/>
      <c r="M285" s="235"/>
      <c r="N285" s="236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139</v>
      </c>
      <c r="AU285" s="18" t="s">
        <v>86</v>
      </c>
    </row>
    <row r="286" s="13" customFormat="1">
      <c r="A286" s="13"/>
      <c r="B286" s="237"/>
      <c r="C286" s="238"/>
      <c r="D286" s="232" t="s">
        <v>141</v>
      </c>
      <c r="E286" s="239" t="s">
        <v>1</v>
      </c>
      <c r="F286" s="240" t="s">
        <v>373</v>
      </c>
      <c r="G286" s="238"/>
      <c r="H286" s="241">
        <v>278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141</v>
      </c>
      <c r="AU286" s="247" t="s">
        <v>86</v>
      </c>
      <c r="AV286" s="13" t="s">
        <v>86</v>
      </c>
      <c r="AW286" s="13" t="s">
        <v>32</v>
      </c>
      <c r="AX286" s="13" t="s">
        <v>82</v>
      </c>
      <c r="AY286" s="247" t="s">
        <v>131</v>
      </c>
    </row>
    <row r="287" s="2" customFormat="1" ht="33" customHeight="1">
      <c r="A287" s="39"/>
      <c r="B287" s="40"/>
      <c r="C287" s="219" t="s">
        <v>374</v>
      </c>
      <c r="D287" s="219" t="s">
        <v>133</v>
      </c>
      <c r="E287" s="220" t="s">
        <v>375</v>
      </c>
      <c r="F287" s="221" t="s">
        <v>376</v>
      </c>
      <c r="G287" s="222" t="s">
        <v>136</v>
      </c>
      <c r="H287" s="223">
        <v>475</v>
      </c>
      <c r="I287" s="224"/>
      <c r="J287" s="225">
        <f>ROUND(I287*H287,2)</f>
        <v>0</v>
      </c>
      <c r="K287" s="221" t="s">
        <v>155</v>
      </c>
      <c r="L287" s="45"/>
      <c r="M287" s="226" t="s">
        <v>1</v>
      </c>
      <c r="N287" s="227" t="s">
        <v>42</v>
      </c>
      <c r="O287" s="92"/>
      <c r="P287" s="228">
        <f>O287*H287</f>
        <v>0</v>
      </c>
      <c r="Q287" s="228">
        <v>0.083500000000000005</v>
      </c>
      <c r="R287" s="228">
        <f>Q287*H287</f>
        <v>39.662500000000001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137</v>
      </c>
      <c r="AT287" s="230" t="s">
        <v>133</v>
      </c>
      <c r="AU287" s="230" t="s">
        <v>86</v>
      </c>
      <c r="AY287" s="18" t="s">
        <v>131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82</v>
      </c>
      <c r="BK287" s="231">
        <f>ROUND(I287*H287,2)</f>
        <v>0</v>
      </c>
      <c r="BL287" s="18" t="s">
        <v>137</v>
      </c>
      <c r="BM287" s="230" t="s">
        <v>377</v>
      </c>
    </row>
    <row r="288" s="2" customFormat="1">
      <c r="A288" s="39"/>
      <c r="B288" s="40"/>
      <c r="C288" s="41"/>
      <c r="D288" s="232" t="s">
        <v>139</v>
      </c>
      <c r="E288" s="41"/>
      <c r="F288" s="233" t="s">
        <v>378</v>
      </c>
      <c r="G288" s="41"/>
      <c r="H288" s="41"/>
      <c r="I288" s="234"/>
      <c r="J288" s="41"/>
      <c r="K288" s="41"/>
      <c r="L288" s="45"/>
      <c r="M288" s="235"/>
      <c r="N288" s="236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139</v>
      </c>
      <c r="AU288" s="18" t="s">
        <v>86</v>
      </c>
    </row>
    <row r="289" s="13" customFormat="1">
      <c r="A289" s="13"/>
      <c r="B289" s="237"/>
      <c r="C289" s="238"/>
      <c r="D289" s="232" t="s">
        <v>141</v>
      </c>
      <c r="E289" s="239" t="s">
        <v>1</v>
      </c>
      <c r="F289" s="240" t="s">
        <v>379</v>
      </c>
      <c r="G289" s="238"/>
      <c r="H289" s="241">
        <v>475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141</v>
      </c>
      <c r="AU289" s="247" t="s">
        <v>86</v>
      </c>
      <c r="AV289" s="13" t="s">
        <v>86</v>
      </c>
      <c r="AW289" s="13" t="s">
        <v>32</v>
      </c>
      <c r="AX289" s="13" t="s">
        <v>82</v>
      </c>
      <c r="AY289" s="247" t="s">
        <v>131</v>
      </c>
    </row>
    <row r="290" s="2" customFormat="1" ht="16.5" customHeight="1">
      <c r="A290" s="39"/>
      <c r="B290" s="40"/>
      <c r="C290" s="260" t="s">
        <v>380</v>
      </c>
      <c r="D290" s="260" t="s">
        <v>232</v>
      </c>
      <c r="E290" s="261" t="s">
        <v>381</v>
      </c>
      <c r="F290" s="262" t="s">
        <v>382</v>
      </c>
      <c r="G290" s="263" t="s">
        <v>298</v>
      </c>
      <c r="H290" s="264">
        <v>35.350000000000001</v>
      </c>
      <c r="I290" s="265"/>
      <c r="J290" s="266">
        <f>ROUND(I290*H290,2)</f>
        <v>0</v>
      </c>
      <c r="K290" s="262" t="s">
        <v>155</v>
      </c>
      <c r="L290" s="267"/>
      <c r="M290" s="268" t="s">
        <v>1</v>
      </c>
      <c r="N290" s="269" t="s">
        <v>42</v>
      </c>
      <c r="O290" s="92"/>
      <c r="P290" s="228">
        <f>O290*H290</f>
        <v>0</v>
      </c>
      <c r="Q290" s="228">
        <v>1.1200000000000001</v>
      </c>
      <c r="R290" s="228">
        <f>Q290*H290</f>
        <v>39.592000000000006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183</v>
      </c>
      <c r="AT290" s="230" t="s">
        <v>232</v>
      </c>
      <c r="AU290" s="230" t="s">
        <v>86</v>
      </c>
      <c r="AY290" s="18" t="s">
        <v>131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82</v>
      </c>
      <c r="BK290" s="231">
        <f>ROUND(I290*H290,2)</f>
        <v>0</v>
      </c>
      <c r="BL290" s="18" t="s">
        <v>137</v>
      </c>
      <c r="BM290" s="230" t="s">
        <v>383</v>
      </c>
    </row>
    <row r="291" s="2" customFormat="1">
      <c r="A291" s="39"/>
      <c r="B291" s="40"/>
      <c r="C291" s="41"/>
      <c r="D291" s="232" t="s">
        <v>139</v>
      </c>
      <c r="E291" s="41"/>
      <c r="F291" s="233" t="s">
        <v>382</v>
      </c>
      <c r="G291" s="41"/>
      <c r="H291" s="41"/>
      <c r="I291" s="234"/>
      <c r="J291" s="41"/>
      <c r="K291" s="41"/>
      <c r="L291" s="45"/>
      <c r="M291" s="235"/>
      <c r="N291" s="236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139</v>
      </c>
      <c r="AU291" s="18" t="s">
        <v>86</v>
      </c>
    </row>
    <row r="292" s="13" customFormat="1">
      <c r="A292" s="13"/>
      <c r="B292" s="237"/>
      <c r="C292" s="238"/>
      <c r="D292" s="232" t="s">
        <v>141</v>
      </c>
      <c r="E292" s="239" t="s">
        <v>1</v>
      </c>
      <c r="F292" s="240" t="s">
        <v>384</v>
      </c>
      <c r="G292" s="238"/>
      <c r="H292" s="241">
        <v>35.350000000000001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141</v>
      </c>
      <c r="AU292" s="247" t="s">
        <v>86</v>
      </c>
      <c r="AV292" s="13" t="s">
        <v>86</v>
      </c>
      <c r="AW292" s="13" t="s">
        <v>32</v>
      </c>
      <c r="AX292" s="13" t="s">
        <v>77</v>
      </c>
      <c r="AY292" s="247" t="s">
        <v>131</v>
      </c>
    </row>
    <row r="293" s="14" customFormat="1">
      <c r="A293" s="14"/>
      <c r="B293" s="248"/>
      <c r="C293" s="249"/>
      <c r="D293" s="232" t="s">
        <v>141</v>
      </c>
      <c r="E293" s="250" t="s">
        <v>1</v>
      </c>
      <c r="F293" s="251" t="s">
        <v>159</v>
      </c>
      <c r="G293" s="249"/>
      <c r="H293" s="252">
        <v>35.350000000000001</v>
      </c>
      <c r="I293" s="253"/>
      <c r="J293" s="249"/>
      <c r="K293" s="249"/>
      <c r="L293" s="254"/>
      <c r="M293" s="255"/>
      <c r="N293" s="256"/>
      <c r="O293" s="256"/>
      <c r="P293" s="256"/>
      <c r="Q293" s="256"/>
      <c r="R293" s="256"/>
      <c r="S293" s="256"/>
      <c r="T293" s="25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8" t="s">
        <v>141</v>
      </c>
      <c r="AU293" s="258" t="s">
        <v>86</v>
      </c>
      <c r="AV293" s="14" t="s">
        <v>137</v>
      </c>
      <c r="AW293" s="14" t="s">
        <v>32</v>
      </c>
      <c r="AX293" s="14" t="s">
        <v>82</v>
      </c>
      <c r="AY293" s="258" t="s">
        <v>131</v>
      </c>
    </row>
    <row r="294" s="2" customFormat="1" ht="24.15" customHeight="1">
      <c r="A294" s="39"/>
      <c r="B294" s="40"/>
      <c r="C294" s="219" t="s">
        <v>385</v>
      </c>
      <c r="D294" s="219" t="s">
        <v>133</v>
      </c>
      <c r="E294" s="220" t="s">
        <v>386</v>
      </c>
      <c r="F294" s="221" t="s">
        <v>387</v>
      </c>
      <c r="G294" s="222" t="s">
        <v>388</v>
      </c>
      <c r="H294" s="223">
        <v>1</v>
      </c>
      <c r="I294" s="224"/>
      <c r="J294" s="225">
        <f>ROUND(I294*H294,2)</f>
        <v>0</v>
      </c>
      <c r="K294" s="221" t="s">
        <v>1</v>
      </c>
      <c r="L294" s="45"/>
      <c r="M294" s="226" t="s">
        <v>1</v>
      </c>
      <c r="N294" s="227" t="s">
        <v>42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137</v>
      </c>
      <c r="AT294" s="230" t="s">
        <v>133</v>
      </c>
      <c r="AU294" s="230" t="s">
        <v>86</v>
      </c>
      <c r="AY294" s="18" t="s">
        <v>131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82</v>
      </c>
      <c r="BK294" s="231">
        <f>ROUND(I294*H294,2)</f>
        <v>0</v>
      </c>
      <c r="BL294" s="18" t="s">
        <v>137</v>
      </c>
      <c r="BM294" s="230" t="s">
        <v>389</v>
      </c>
    </row>
    <row r="295" s="2" customFormat="1">
      <c r="A295" s="39"/>
      <c r="B295" s="40"/>
      <c r="C295" s="41"/>
      <c r="D295" s="232" t="s">
        <v>139</v>
      </c>
      <c r="E295" s="41"/>
      <c r="F295" s="233" t="s">
        <v>387</v>
      </c>
      <c r="G295" s="41"/>
      <c r="H295" s="41"/>
      <c r="I295" s="234"/>
      <c r="J295" s="41"/>
      <c r="K295" s="41"/>
      <c r="L295" s="45"/>
      <c r="M295" s="235"/>
      <c r="N295" s="23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139</v>
      </c>
      <c r="AU295" s="18" t="s">
        <v>86</v>
      </c>
    </row>
    <row r="296" s="13" customFormat="1">
      <c r="A296" s="13"/>
      <c r="B296" s="237"/>
      <c r="C296" s="238"/>
      <c r="D296" s="232" t="s">
        <v>141</v>
      </c>
      <c r="E296" s="239" t="s">
        <v>1</v>
      </c>
      <c r="F296" s="240" t="s">
        <v>390</v>
      </c>
      <c r="G296" s="238"/>
      <c r="H296" s="241">
        <v>1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141</v>
      </c>
      <c r="AU296" s="247" t="s">
        <v>86</v>
      </c>
      <c r="AV296" s="13" t="s">
        <v>86</v>
      </c>
      <c r="AW296" s="13" t="s">
        <v>32</v>
      </c>
      <c r="AX296" s="13" t="s">
        <v>82</v>
      </c>
      <c r="AY296" s="247" t="s">
        <v>131</v>
      </c>
    </row>
    <row r="297" s="12" customFormat="1" ht="22.8" customHeight="1">
      <c r="A297" s="12"/>
      <c r="B297" s="203"/>
      <c r="C297" s="204"/>
      <c r="D297" s="205" t="s">
        <v>76</v>
      </c>
      <c r="E297" s="217" t="s">
        <v>183</v>
      </c>
      <c r="F297" s="217" t="s">
        <v>391</v>
      </c>
      <c r="G297" s="204"/>
      <c r="H297" s="204"/>
      <c r="I297" s="207"/>
      <c r="J297" s="218">
        <f>BK297</f>
        <v>0</v>
      </c>
      <c r="K297" s="204"/>
      <c r="L297" s="209"/>
      <c r="M297" s="210"/>
      <c r="N297" s="211"/>
      <c r="O297" s="211"/>
      <c r="P297" s="212">
        <f>SUM(P298:P436)</f>
        <v>0</v>
      </c>
      <c r="Q297" s="211"/>
      <c r="R297" s="212">
        <f>SUM(R298:R436)</f>
        <v>57.363191899999997</v>
      </c>
      <c r="S297" s="211"/>
      <c r="T297" s="213">
        <f>SUM(T298:T436)</f>
        <v>13.404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4" t="s">
        <v>82</v>
      </c>
      <c r="AT297" s="215" t="s">
        <v>76</v>
      </c>
      <c r="AU297" s="215" t="s">
        <v>82</v>
      </c>
      <c r="AY297" s="214" t="s">
        <v>131</v>
      </c>
      <c r="BK297" s="216">
        <f>SUM(BK298:BK436)</f>
        <v>0</v>
      </c>
    </row>
    <row r="298" s="2" customFormat="1" ht="24.15" customHeight="1">
      <c r="A298" s="39"/>
      <c r="B298" s="40"/>
      <c r="C298" s="219" t="s">
        <v>392</v>
      </c>
      <c r="D298" s="219" t="s">
        <v>133</v>
      </c>
      <c r="E298" s="220" t="s">
        <v>393</v>
      </c>
      <c r="F298" s="221" t="s">
        <v>394</v>
      </c>
      <c r="G298" s="222" t="s">
        <v>267</v>
      </c>
      <c r="H298" s="223">
        <v>81.400000000000006</v>
      </c>
      <c r="I298" s="224"/>
      <c r="J298" s="225">
        <f>ROUND(I298*H298,2)</f>
        <v>0</v>
      </c>
      <c r="K298" s="221" t="s">
        <v>1</v>
      </c>
      <c r="L298" s="45"/>
      <c r="M298" s="226" t="s">
        <v>1</v>
      </c>
      <c r="N298" s="227" t="s">
        <v>42</v>
      </c>
      <c r="O298" s="92"/>
      <c r="P298" s="228">
        <f>O298*H298</f>
        <v>0</v>
      </c>
      <c r="Q298" s="228">
        <v>0.0027599999999999999</v>
      </c>
      <c r="R298" s="228">
        <f>Q298*H298</f>
        <v>0.224664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137</v>
      </c>
      <c r="AT298" s="230" t="s">
        <v>133</v>
      </c>
      <c r="AU298" s="230" t="s">
        <v>86</v>
      </c>
      <c r="AY298" s="18" t="s">
        <v>131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82</v>
      </c>
      <c r="BK298" s="231">
        <f>ROUND(I298*H298,2)</f>
        <v>0</v>
      </c>
      <c r="BL298" s="18" t="s">
        <v>137</v>
      </c>
      <c r="BM298" s="230" t="s">
        <v>395</v>
      </c>
    </row>
    <row r="299" s="2" customFormat="1">
      <c r="A299" s="39"/>
      <c r="B299" s="40"/>
      <c r="C299" s="41"/>
      <c r="D299" s="232" t="s">
        <v>139</v>
      </c>
      <c r="E299" s="41"/>
      <c r="F299" s="233" t="s">
        <v>396</v>
      </c>
      <c r="G299" s="41"/>
      <c r="H299" s="41"/>
      <c r="I299" s="234"/>
      <c r="J299" s="41"/>
      <c r="K299" s="41"/>
      <c r="L299" s="45"/>
      <c r="M299" s="235"/>
      <c r="N299" s="236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139</v>
      </c>
      <c r="AU299" s="18" t="s">
        <v>86</v>
      </c>
    </row>
    <row r="300" s="13" customFormat="1">
      <c r="A300" s="13"/>
      <c r="B300" s="237"/>
      <c r="C300" s="238"/>
      <c r="D300" s="232" t="s">
        <v>141</v>
      </c>
      <c r="E300" s="239" t="s">
        <v>1</v>
      </c>
      <c r="F300" s="240" t="s">
        <v>397</v>
      </c>
      <c r="G300" s="238"/>
      <c r="H300" s="241">
        <v>81.370000000000005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7" t="s">
        <v>141</v>
      </c>
      <c r="AU300" s="247" t="s">
        <v>86</v>
      </c>
      <c r="AV300" s="13" t="s">
        <v>86</v>
      </c>
      <c r="AW300" s="13" t="s">
        <v>32</v>
      </c>
      <c r="AX300" s="13" t="s">
        <v>77</v>
      </c>
      <c r="AY300" s="247" t="s">
        <v>131</v>
      </c>
    </row>
    <row r="301" s="14" customFormat="1">
      <c r="A301" s="14"/>
      <c r="B301" s="248"/>
      <c r="C301" s="249"/>
      <c r="D301" s="232" t="s">
        <v>141</v>
      </c>
      <c r="E301" s="250" t="s">
        <v>1</v>
      </c>
      <c r="F301" s="251" t="s">
        <v>159</v>
      </c>
      <c r="G301" s="249"/>
      <c r="H301" s="252">
        <v>81.370000000000005</v>
      </c>
      <c r="I301" s="253"/>
      <c r="J301" s="249"/>
      <c r="K301" s="249"/>
      <c r="L301" s="254"/>
      <c r="M301" s="255"/>
      <c r="N301" s="256"/>
      <c r="O301" s="256"/>
      <c r="P301" s="256"/>
      <c r="Q301" s="256"/>
      <c r="R301" s="256"/>
      <c r="S301" s="256"/>
      <c r="T301" s="25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8" t="s">
        <v>141</v>
      </c>
      <c r="AU301" s="258" t="s">
        <v>86</v>
      </c>
      <c r="AV301" s="14" t="s">
        <v>137</v>
      </c>
      <c r="AW301" s="14" t="s">
        <v>32</v>
      </c>
      <c r="AX301" s="14" t="s">
        <v>77</v>
      </c>
      <c r="AY301" s="258" t="s">
        <v>131</v>
      </c>
    </row>
    <row r="302" s="13" customFormat="1">
      <c r="A302" s="13"/>
      <c r="B302" s="237"/>
      <c r="C302" s="238"/>
      <c r="D302" s="232" t="s">
        <v>141</v>
      </c>
      <c r="E302" s="239" t="s">
        <v>1</v>
      </c>
      <c r="F302" s="240" t="s">
        <v>398</v>
      </c>
      <c r="G302" s="238"/>
      <c r="H302" s="241">
        <v>81.400000000000006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141</v>
      </c>
      <c r="AU302" s="247" t="s">
        <v>86</v>
      </c>
      <c r="AV302" s="13" t="s">
        <v>86</v>
      </c>
      <c r="AW302" s="13" t="s">
        <v>32</v>
      </c>
      <c r="AX302" s="13" t="s">
        <v>82</v>
      </c>
      <c r="AY302" s="247" t="s">
        <v>131</v>
      </c>
    </row>
    <row r="303" s="2" customFormat="1" ht="33" customHeight="1">
      <c r="A303" s="39"/>
      <c r="B303" s="40"/>
      <c r="C303" s="219" t="s">
        <v>399</v>
      </c>
      <c r="D303" s="219" t="s">
        <v>133</v>
      </c>
      <c r="E303" s="220" t="s">
        <v>400</v>
      </c>
      <c r="F303" s="221" t="s">
        <v>401</v>
      </c>
      <c r="G303" s="222" t="s">
        <v>298</v>
      </c>
      <c r="H303" s="223">
        <v>54</v>
      </c>
      <c r="I303" s="224"/>
      <c r="J303" s="225">
        <f>ROUND(I303*H303,2)</f>
        <v>0</v>
      </c>
      <c r="K303" s="221" t="s">
        <v>155</v>
      </c>
      <c r="L303" s="45"/>
      <c r="M303" s="226" t="s">
        <v>1</v>
      </c>
      <c r="N303" s="227" t="s">
        <v>42</v>
      </c>
      <c r="O303" s="92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137</v>
      </c>
      <c r="AT303" s="230" t="s">
        <v>133</v>
      </c>
      <c r="AU303" s="230" t="s">
        <v>86</v>
      </c>
      <c r="AY303" s="18" t="s">
        <v>131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82</v>
      </c>
      <c r="BK303" s="231">
        <f>ROUND(I303*H303,2)</f>
        <v>0</v>
      </c>
      <c r="BL303" s="18" t="s">
        <v>137</v>
      </c>
      <c r="BM303" s="230" t="s">
        <v>402</v>
      </c>
    </row>
    <row r="304" s="2" customFormat="1">
      <c r="A304" s="39"/>
      <c r="B304" s="40"/>
      <c r="C304" s="41"/>
      <c r="D304" s="232" t="s">
        <v>139</v>
      </c>
      <c r="E304" s="41"/>
      <c r="F304" s="233" t="s">
        <v>403</v>
      </c>
      <c r="G304" s="41"/>
      <c r="H304" s="41"/>
      <c r="I304" s="234"/>
      <c r="J304" s="41"/>
      <c r="K304" s="41"/>
      <c r="L304" s="45"/>
      <c r="M304" s="235"/>
      <c r="N304" s="23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139</v>
      </c>
      <c r="AU304" s="18" t="s">
        <v>86</v>
      </c>
    </row>
    <row r="305" s="13" customFormat="1">
      <c r="A305" s="13"/>
      <c r="B305" s="237"/>
      <c r="C305" s="238"/>
      <c r="D305" s="232" t="s">
        <v>141</v>
      </c>
      <c r="E305" s="239" t="s">
        <v>1</v>
      </c>
      <c r="F305" s="240" t="s">
        <v>404</v>
      </c>
      <c r="G305" s="238"/>
      <c r="H305" s="241">
        <v>54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141</v>
      </c>
      <c r="AU305" s="247" t="s">
        <v>86</v>
      </c>
      <c r="AV305" s="13" t="s">
        <v>86</v>
      </c>
      <c r="AW305" s="13" t="s">
        <v>32</v>
      </c>
      <c r="AX305" s="13" t="s">
        <v>82</v>
      </c>
      <c r="AY305" s="247" t="s">
        <v>131</v>
      </c>
    </row>
    <row r="306" s="2" customFormat="1" ht="16.5" customHeight="1">
      <c r="A306" s="39"/>
      <c r="B306" s="40"/>
      <c r="C306" s="260" t="s">
        <v>405</v>
      </c>
      <c r="D306" s="260" t="s">
        <v>232</v>
      </c>
      <c r="E306" s="261" t="s">
        <v>406</v>
      </c>
      <c r="F306" s="262" t="s">
        <v>407</v>
      </c>
      <c r="G306" s="263" t="s">
        <v>298</v>
      </c>
      <c r="H306" s="264">
        <v>19</v>
      </c>
      <c r="I306" s="265"/>
      <c r="J306" s="266">
        <f>ROUND(I306*H306,2)</f>
        <v>0</v>
      </c>
      <c r="K306" s="262" t="s">
        <v>155</v>
      </c>
      <c r="L306" s="267"/>
      <c r="M306" s="268" t="s">
        <v>1</v>
      </c>
      <c r="N306" s="269" t="s">
        <v>42</v>
      </c>
      <c r="O306" s="92"/>
      <c r="P306" s="228">
        <f>O306*H306</f>
        <v>0</v>
      </c>
      <c r="Q306" s="228">
        <v>0.00054000000000000001</v>
      </c>
      <c r="R306" s="228">
        <f>Q306*H306</f>
        <v>0.01026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183</v>
      </c>
      <c r="AT306" s="230" t="s">
        <v>232</v>
      </c>
      <c r="AU306" s="230" t="s">
        <v>86</v>
      </c>
      <c r="AY306" s="18" t="s">
        <v>131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82</v>
      </c>
      <c r="BK306" s="231">
        <f>ROUND(I306*H306,2)</f>
        <v>0</v>
      </c>
      <c r="BL306" s="18" t="s">
        <v>137</v>
      </c>
      <c r="BM306" s="230" t="s">
        <v>408</v>
      </c>
    </row>
    <row r="307" s="2" customFormat="1">
      <c r="A307" s="39"/>
      <c r="B307" s="40"/>
      <c r="C307" s="41"/>
      <c r="D307" s="232" t="s">
        <v>139</v>
      </c>
      <c r="E307" s="41"/>
      <c r="F307" s="233" t="s">
        <v>407</v>
      </c>
      <c r="G307" s="41"/>
      <c r="H307" s="41"/>
      <c r="I307" s="234"/>
      <c r="J307" s="41"/>
      <c r="K307" s="41"/>
      <c r="L307" s="45"/>
      <c r="M307" s="235"/>
      <c r="N307" s="236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139</v>
      </c>
      <c r="AU307" s="18" t="s">
        <v>86</v>
      </c>
    </row>
    <row r="308" s="13" customFormat="1">
      <c r="A308" s="13"/>
      <c r="B308" s="237"/>
      <c r="C308" s="238"/>
      <c r="D308" s="232" t="s">
        <v>141</v>
      </c>
      <c r="E308" s="239" t="s">
        <v>1</v>
      </c>
      <c r="F308" s="240" t="s">
        <v>409</v>
      </c>
      <c r="G308" s="238"/>
      <c r="H308" s="241">
        <v>18.539999999999999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141</v>
      </c>
      <c r="AU308" s="247" t="s">
        <v>86</v>
      </c>
      <c r="AV308" s="13" t="s">
        <v>86</v>
      </c>
      <c r="AW308" s="13" t="s">
        <v>32</v>
      </c>
      <c r="AX308" s="13" t="s">
        <v>77</v>
      </c>
      <c r="AY308" s="247" t="s">
        <v>131</v>
      </c>
    </row>
    <row r="309" s="14" customFormat="1">
      <c r="A309" s="14"/>
      <c r="B309" s="248"/>
      <c r="C309" s="249"/>
      <c r="D309" s="232" t="s">
        <v>141</v>
      </c>
      <c r="E309" s="250" t="s">
        <v>1</v>
      </c>
      <c r="F309" s="251" t="s">
        <v>159</v>
      </c>
      <c r="G309" s="249"/>
      <c r="H309" s="252">
        <v>18.539999999999999</v>
      </c>
      <c r="I309" s="253"/>
      <c r="J309" s="249"/>
      <c r="K309" s="249"/>
      <c r="L309" s="254"/>
      <c r="M309" s="255"/>
      <c r="N309" s="256"/>
      <c r="O309" s="256"/>
      <c r="P309" s="256"/>
      <c r="Q309" s="256"/>
      <c r="R309" s="256"/>
      <c r="S309" s="256"/>
      <c r="T309" s="25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8" t="s">
        <v>141</v>
      </c>
      <c r="AU309" s="258" t="s">
        <v>86</v>
      </c>
      <c r="AV309" s="14" t="s">
        <v>137</v>
      </c>
      <c r="AW309" s="14" t="s">
        <v>32</v>
      </c>
      <c r="AX309" s="14" t="s">
        <v>77</v>
      </c>
      <c r="AY309" s="258" t="s">
        <v>131</v>
      </c>
    </row>
    <row r="310" s="13" customFormat="1">
      <c r="A310" s="13"/>
      <c r="B310" s="237"/>
      <c r="C310" s="238"/>
      <c r="D310" s="232" t="s">
        <v>141</v>
      </c>
      <c r="E310" s="239" t="s">
        <v>1</v>
      </c>
      <c r="F310" s="240" t="s">
        <v>256</v>
      </c>
      <c r="G310" s="238"/>
      <c r="H310" s="241">
        <v>19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141</v>
      </c>
      <c r="AU310" s="247" t="s">
        <v>86</v>
      </c>
      <c r="AV310" s="13" t="s">
        <v>86</v>
      </c>
      <c r="AW310" s="13" t="s">
        <v>32</v>
      </c>
      <c r="AX310" s="13" t="s">
        <v>82</v>
      </c>
      <c r="AY310" s="247" t="s">
        <v>131</v>
      </c>
    </row>
    <row r="311" s="2" customFormat="1" ht="16.5" customHeight="1">
      <c r="A311" s="39"/>
      <c r="B311" s="40"/>
      <c r="C311" s="260" t="s">
        <v>410</v>
      </c>
      <c r="D311" s="260" t="s">
        <v>232</v>
      </c>
      <c r="E311" s="261" t="s">
        <v>411</v>
      </c>
      <c r="F311" s="262" t="s">
        <v>412</v>
      </c>
      <c r="G311" s="263" t="s">
        <v>298</v>
      </c>
      <c r="H311" s="264">
        <v>37</v>
      </c>
      <c r="I311" s="265"/>
      <c r="J311" s="266">
        <f>ROUND(I311*H311,2)</f>
        <v>0</v>
      </c>
      <c r="K311" s="262" t="s">
        <v>155</v>
      </c>
      <c r="L311" s="267"/>
      <c r="M311" s="268" t="s">
        <v>1</v>
      </c>
      <c r="N311" s="269" t="s">
        <v>42</v>
      </c>
      <c r="O311" s="92"/>
      <c r="P311" s="228">
        <f>O311*H311</f>
        <v>0</v>
      </c>
      <c r="Q311" s="228">
        <v>0.00088000000000000003</v>
      </c>
      <c r="R311" s="228">
        <f>Q311*H311</f>
        <v>0.032559999999999999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183</v>
      </c>
      <c r="AT311" s="230" t="s">
        <v>232</v>
      </c>
      <c r="AU311" s="230" t="s">
        <v>86</v>
      </c>
      <c r="AY311" s="18" t="s">
        <v>131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82</v>
      </c>
      <c r="BK311" s="231">
        <f>ROUND(I311*H311,2)</f>
        <v>0</v>
      </c>
      <c r="BL311" s="18" t="s">
        <v>137</v>
      </c>
      <c r="BM311" s="230" t="s">
        <v>413</v>
      </c>
    </row>
    <row r="312" s="2" customFormat="1">
      <c r="A312" s="39"/>
      <c r="B312" s="40"/>
      <c r="C312" s="41"/>
      <c r="D312" s="232" t="s">
        <v>139</v>
      </c>
      <c r="E312" s="41"/>
      <c r="F312" s="233" t="s">
        <v>412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139</v>
      </c>
      <c r="AU312" s="18" t="s">
        <v>86</v>
      </c>
    </row>
    <row r="313" s="13" customFormat="1">
      <c r="A313" s="13"/>
      <c r="B313" s="237"/>
      <c r="C313" s="238"/>
      <c r="D313" s="232" t="s">
        <v>141</v>
      </c>
      <c r="E313" s="239" t="s">
        <v>1</v>
      </c>
      <c r="F313" s="240" t="s">
        <v>414</v>
      </c>
      <c r="G313" s="238"/>
      <c r="H313" s="241">
        <v>37.079999999999998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141</v>
      </c>
      <c r="AU313" s="247" t="s">
        <v>86</v>
      </c>
      <c r="AV313" s="13" t="s">
        <v>86</v>
      </c>
      <c r="AW313" s="13" t="s">
        <v>32</v>
      </c>
      <c r="AX313" s="13" t="s">
        <v>77</v>
      </c>
      <c r="AY313" s="247" t="s">
        <v>131</v>
      </c>
    </row>
    <row r="314" s="14" customFormat="1">
      <c r="A314" s="14"/>
      <c r="B314" s="248"/>
      <c r="C314" s="249"/>
      <c r="D314" s="232" t="s">
        <v>141</v>
      </c>
      <c r="E314" s="250" t="s">
        <v>1</v>
      </c>
      <c r="F314" s="251" t="s">
        <v>159</v>
      </c>
      <c r="G314" s="249"/>
      <c r="H314" s="252">
        <v>37.079999999999998</v>
      </c>
      <c r="I314" s="253"/>
      <c r="J314" s="249"/>
      <c r="K314" s="249"/>
      <c r="L314" s="254"/>
      <c r="M314" s="255"/>
      <c r="N314" s="256"/>
      <c r="O314" s="256"/>
      <c r="P314" s="256"/>
      <c r="Q314" s="256"/>
      <c r="R314" s="256"/>
      <c r="S314" s="256"/>
      <c r="T314" s="25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8" t="s">
        <v>141</v>
      </c>
      <c r="AU314" s="258" t="s">
        <v>86</v>
      </c>
      <c r="AV314" s="14" t="s">
        <v>137</v>
      </c>
      <c r="AW314" s="14" t="s">
        <v>32</v>
      </c>
      <c r="AX314" s="14" t="s">
        <v>77</v>
      </c>
      <c r="AY314" s="258" t="s">
        <v>131</v>
      </c>
    </row>
    <row r="315" s="13" customFormat="1">
      <c r="A315" s="13"/>
      <c r="B315" s="237"/>
      <c r="C315" s="238"/>
      <c r="D315" s="232" t="s">
        <v>141</v>
      </c>
      <c r="E315" s="239" t="s">
        <v>1</v>
      </c>
      <c r="F315" s="240" t="s">
        <v>374</v>
      </c>
      <c r="G315" s="238"/>
      <c r="H315" s="241">
        <v>37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141</v>
      </c>
      <c r="AU315" s="247" t="s">
        <v>86</v>
      </c>
      <c r="AV315" s="13" t="s">
        <v>86</v>
      </c>
      <c r="AW315" s="13" t="s">
        <v>32</v>
      </c>
      <c r="AX315" s="13" t="s">
        <v>82</v>
      </c>
      <c r="AY315" s="247" t="s">
        <v>131</v>
      </c>
    </row>
    <row r="316" s="2" customFormat="1" ht="33" customHeight="1">
      <c r="A316" s="39"/>
      <c r="B316" s="40"/>
      <c r="C316" s="219" t="s">
        <v>415</v>
      </c>
      <c r="D316" s="219" t="s">
        <v>133</v>
      </c>
      <c r="E316" s="220" t="s">
        <v>416</v>
      </c>
      <c r="F316" s="221" t="s">
        <v>417</v>
      </c>
      <c r="G316" s="222" t="s">
        <v>298</v>
      </c>
      <c r="H316" s="223">
        <v>5</v>
      </c>
      <c r="I316" s="224"/>
      <c r="J316" s="225">
        <f>ROUND(I316*H316,2)</f>
        <v>0</v>
      </c>
      <c r="K316" s="221" t="s">
        <v>1</v>
      </c>
      <c r="L316" s="45"/>
      <c r="M316" s="226" t="s">
        <v>1</v>
      </c>
      <c r="N316" s="227" t="s">
        <v>42</v>
      </c>
      <c r="O316" s="92"/>
      <c r="P316" s="228">
        <f>O316*H316</f>
        <v>0</v>
      </c>
      <c r="Q316" s="228">
        <v>1.0000000000000001E-05</v>
      </c>
      <c r="R316" s="228">
        <f>Q316*H316</f>
        <v>5.0000000000000002E-05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137</v>
      </c>
      <c r="AT316" s="230" t="s">
        <v>133</v>
      </c>
      <c r="AU316" s="230" t="s">
        <v>86</v>
      </c>
      <c r="AY316" s="18" t="s">
        <v>131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82</v>
      </c>
      <c r="BK316" s="231">
        <f>ROUND(I316*H316,2)</f>
        <v>0</v>
      </c>
      <c r="BL316" s="18" t="s">
        <v>137</v>
      </c>
      <c r="BM316" s="230" t="s">
        <v>418</v>
      </c>
    </row>
    <row r="317" s="2" customFormat="1">
      <c r="A317" s="39"/>
      <c r="B317" s="40"/>
      <c r="C317" s="41"/>
      <c r="D317" s="232" t="s">
        <v>139</v>
      </c>
      <c r="E317" s="41"/>
      <c r="F317" s="233" t="s">
        <v>419</v>
      </c>
      <c r="G317" s="41"/>
      <c r="H317" s="41"/>
      <c r="I317" s="234"/>
      <c r="J317" s="41"/>
      <c r="K317" s="41"/>
      <c r="L317" s="45"/>
      <c r="M317" s="235"/>
      <c r="N317" s="236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139</v>
      </c>
      <c r="AU317" s="18" t="s">
        <v>86</v>
      </c>
    </row>
    <row r="318" s="13" customFormat="1">
      <c r="A318" s="13"/>
      <c r="B318" s="237"/>
      <c r="C318" s="238"/>
      <c r="D318" s="232" t="s">
        <v>141</v>
      </c>
      <c r="E318" s="239" t="s">
        <v>1</v>
      </c>
      <c r="F318" s="240" t="s">
        <v>420</v>
      </c>
      <c r="G318" s="238"/>
      <c r="H318" s="241">
        <v>5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7" t="s">
        <v>141</v>
      </c>
      <c r="AU318" s="247" t="s">
        <v>86</v>
      </c>
      <c r="AV318" s="13" t="s">
        <v>86</v>
      </c>
      <c r="AW318" s="13" t="s">
        <v>32</v>
      </c>
      <c r="AX318" s="13" t="s">
        <v>82</v>
      </c>
      <c r="AY318" s="247" t="s">
        <v>131</v>
      </c>
    </row>
    <row r="319" s="2" customFormat="1" ht="24.15" customHeight="1">
      <c r="A319" s="39"/>
      <c r="B319" s="40"/>
      <c r="C319" s="260" t="s">
        <v>421</v>
      </c>
      <c r="D319" s="260" t="s">
        <v>232</v>
      </c>
      <c r="E319" s="261" t="s">
        <v>422</v>
      </c>
      <c r="F319" s="262" t="s">
        <v>423</v>
      </c>
      <c r="G319" s="263" t="s">
        <v>298</v>
      </c>
      <c r="H319" s="264">
        <v>2.0299999999999998</v>
      </c>
      <c r="I319" s="265"/>
      <c r="J319" s="266">
        <f>ROUND(I319*H319,2)</f>
        <v>0</v>
      </c>
      <c r="K319" s="262" t="s">
        <v>155</v>
      </c>
      <c r="L319" s="267"/>
      <c r="M319" s="268" t="s">
        <v>1</v>
      </c>
      <c r="N319" s="269" t="s">
        <v>42</v>
      </c>
      <c r="O319" s="92"/>
      <c r="P319" s="228">
        <f>O319*H319</f>
        <v>0</v>
      </c>
      <c r="Q319" s="228">
        <v>0.0014300000000000001</v>
      </c>
      <c r="R319" s="228">
        <f>Q319*H319</f>
        <v>0.0029028999999999999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183</v>
      </c>
      <c r="AT319" s="230" t="s">
        <v>232</v>
      </c>
      <c r="AU319" s="230" t="s">
        <v>86</v>
      </c>
      <c r="AY319" s="18" t="s">
        <v>131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82</v>
      </c>
      <c r="BK319" s="231">
        <f>ROUND(I319*H319,2)</f>
        <v>0</v>
      </c>
      <c r="BL319" s="18" t="s">
        <v>137</v>
      </c>
      <c r="BM319" s="230" t="s">
        <v>424</v>
      </c>
    </row>
    <row r="320" s="2" customFormat="1">
      <c r="A320" s="39"/>
      <c r="B320" s="40"/>
      <c r="C320" s="41"/>
      <c r="D320" s="232" t="s">
        <v>139</v>
      </c>
      <c r="E320" s="41"/>
      <c r="F320" s="233" t="s">
        <v>423</v>
      </c>
      <c r="G320" s="41"/>
      <c r="H320" s="41"/>
      <c r="I320" s="234"/>
      <c r="J320" s="41"/>
      <c r="K320" s="41"/>
      <c r="L320" s="45"/>
      <c r="M320" s="235"/>
      <c r="N320" s="236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139</v>
      </c>
      <c r="AU320" s="18" t="s">
        <v>86</v>
      </c>
    </row>
    <row r="321" s="13" customFormat="1">
      <c r="A321" s="13"/>
      <c r="B321" s="237"/>
      <c r="C321" s="238"/>
      <c r="D321" s="232" t="s">
        <v>141</v>
      </c>
      <c r="E321" s="239" t="s">
        <v>1</v>
      </c>
      <c r="F321" s="240" t="s">
        <v>425</v>
      </c>
      <c r="G321" s="238"/>
      <c r="H321" s="241">
        <v>2.0299999999999998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7" t="s">
        <v>141</v>
      </c>
      <c r="AU321" s="247" t="s">
        <v>86</v>
      </c>
      <c r="AV321" s="13" t="s">
        <v>86</v>
      </c>
      <c r="AW321" s="13" t="s">
        <v>32</v>
      </c>
      <c r="AX321" s="13" t="s">
        <v>82</v>
      </c>
      <c r="AY321" s="247" t="s">
        <v>131</v>
      </c>
    </row>
    <row r="322" s="2" customFormat="1" ht="24.15" customHeight="1">
      <c r="A322" s="39"/>
      <c r="B322" s="40"/>
      <c r="C322" s="260" t="s">
        <v>426</v>
      </c>
      <c r="D322" s="260" t="s">
        <v>232</v>
      </c>
      <c r="E322" s="261" t="s">
        <v>427</v>
      </c>
      <c r="F322" s="262" t="s">
        <v>428</v>
      </c>
      <c r="G322" s="263" t="s">
        <v>298</v>
      </c>
      <c r="H322" s="264">
        <v>3.1000000000000001</v>
      </c>
      <c r="I322" s="265"/>
      <c r="J322" s="266">
        <f>ROUND(I322*H322,2)</f>
        <v>0</v>
      </c>
      <c r="K322" s="262" t="s">
        <v>155</v>
      </c>
      <c r="L322" s="267"/>
      <c r="M322" s="268" t="s">
        <v>1</v>
      </c>
      <c r="N322" s="269" t="s">
        <v>42</v>
      </c>
      <c r="O322" s="92"/>
      <c r="P322" s="228">
        <f>O322*H322</f>
        <v>0</v>
      </c>
      <c r="Q322" s="228">
        <v>0.00125</v>
      </c>
      <c r="R322" s="228">
        <f>Q322*H322</f>
        <v>0.0038750000000000004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183</v>
      </c>
      <c r="AT322" s="230" t="s">
        <v>232</v>
      </c>
      <c r="AU322" s="230" t="s">
        <v>86</v>
      </c>
      <c r="AY322" s="18" t="s">
        <v>131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82</v>
      </c>
      <c r="BK322" s="231">
        <f>ROUND(I322*H322,2)</f>
        <v>0</v>
      </c>
      <c r="BL322" s="18" t="s">
        <v>137</v>
      </c>
      <c r="BM322" s="230" t="s">
        <v>429</v>
      </c>
    </row>
    <row r="323" s="2" customFormat="1">
      <c r="A323" s="39"/>
      <c r="B323" s="40"/>
      <c r="C323" s="41"/>
      <c r="D323" s="232" t="s">
        <v>139</v>
      </c>
      <c r="E323" s="41"/>
      <c r="F323" s="233" t="s">
        <v>428</v>
      </c>
      <c r="G323" s="41"/>
      <c r="H323" s="41"/>
      <c r="I323" s="234"/>
      <c r="J323" s="41"/>
      <c r="K323" s="41"/>
      <c r="L323" s="45"/>
      <c r="M323" s="235"/>
      <c r="N323" s="236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139</v>
      </c>
      <c r="AU323" s="18" t="s">
        <v>86</v>
      </c>
    </row>
    <row r="324" s="13" customFormat="1">
      <c r="A324" s="13"/>
      <c r="B324" s="237"/>
      <c r="C324" s="238"/>
      <c r="D324" s="232" t="s">
        <v>141</v>
      </c>
      <c r="E324" s="239" t="s">
        <v>1</v>
      </c>
      <c r="F324" s="240" t="s">
        <v>430</v>
      </c>
      <c r="G324" s="238"/>
      <c r="H324" s="241">
        <v>3.0899999999999999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141</v>
      </c>
      <c r="AU324" s="247" t="s">
        <v>86</v>
      </c>
      <c r="AV324" s="13" t="s">
        <v>86</v>
      </c>
      <c r="AW324" s="13" t="s">
        <v>32</v>
      </c>
      <c r="AX324" s="13" t="s">
        <v>77</v>
      </c>
      <c r="AY324" s="247" t="s">
        <v>131</v>
      </c>
    </row>
    <row r="325" s="14" customFormat="1">
      <c r="A325" s="14"/>
      <c r="B325" s="248"/>
      <c r="C325" s="249"/>
      <c r="D325" s="232" t="s">
        <v>141</v>
      </c>
      <c r="E325" s="250" t="s">
        <v>1</v>
      </c>
      <c r="F325" s="251" t="s">
        <v>159</v>
      </c>
      <c r="G325" s="249"/>
      <c r="H325" s="252">
        <v>3.0899999999999999</v>
      </c>
      <c r="I325" s="253"/>
      <c r="J325" s="249"/>
      <c r="K325" s="249"/>
      <c r="L325" s="254"/>
      <c r="M325" s="255"/>
      <c r="N325" s="256"/>
      <c r="O325" s="256"/>
      <c r="P325" s="256"/>
      <c r="Q325" s="256"/>
      <c r="R325" s="256"/>
      <c r="S325" s="256"/>
      <c r="T325" s="25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8" t="s">
        <v>141</v>
      </c>
      <c r="AU325" s="258" t="s">
        <v>86</v>
      </c>
      <c r="AV325" s="14" t="s">
        <v>137</v>
      </c>
      <c r="AW325" s="14" t="s">
        <v>32</v>
      </c>
      <c r="AX325" s="14" t="s">
        <v>77</v>
      </c>
      <c r="AY325" s="258" t="s">
        <v>131</v>
      </c>
    </row>
    <row r="326" s="13" customFormat="1">
      <c r="A326" s="13"/>
      <c r="B326" s="237"/>
      <c r="C326" s="238"/>
      <c r="D326" s="232" t="s">
        <v>141</v>
      </c>
      <c r="E326" s="239" t="s">
        <v>1</v>
      </c>
      <c r="F326" s="240" t="s">
        <v>431</v>
      </c>
      <c r="G326" s="238"/>
      <c r="H326" s="241">
        <v>3.1000000000000001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7" t="s">
        <v>141</v>
      </c>
      <c r="AU326" s="247" t="s">
        <v>86</v>
      </c>
      <c r="AV326" s="13" t="s">
        <v>86</v>
      </c>
      <c r="AW326" s="13" t="s">
        <v>32</v>
      </c>
      <c r="AX326" s="13" t="s">
        <v>82</v>
      </c>
      <c r="AY326" s="247" t="s">
        <v>131</v>
      </c>
    </row>
    <row r="327" s="2" customFormat="1" ht="33" customHeight="1">
      <c r="A327" s="39"/>
      <c r="B327" s="40"/>
      <c r="C327" s="219" t="s">
        <v>432</v>
      </c>
      <c r="D327" s="219" t="s">
        <v>133</v>
      </c>
      <c r="E327" s="220" t="s">
        <v>433</v>
      </c>
      <c r="F327" s="221" t="s">
        <v>434</v>
      </c>
      <c r="G327" s="222" t="s">
        <v>298</v>
      </c>
      <c r="H327" s="223">
        <v>1</v>
      </c>
      <c r="I327" s="224"/>
      <c r="J327" s="225">
        <f>ROUND(I327*H327,2)</f>
        <v>0</v>
      </c>
      <c r="K327" s="221" t="s">
        <v>1</v>
      </c>
      <c r="L327" s="45"/>
      <c r="M327" s="226" t="s">
        <v>1</v>
      </c>
      <c r="N327" s="227" t="s">
        <v>42</v>
      </c>
      <c r="O327" s="92"/>
      <c r="P327" s="228">
        <f>O327*H327</f>
        <v>0</v>
      </c>
      <c r="Q327" s="228">
        <v>2.0000000000000002E-05</v>
      </c>
      <c r="R327" s="228">
        <f>Q327*H327</f>
        <v>2.0000000000000002E-05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137</v>
      </c>
      <c r="AT327" s="230" t="s">
        <v>133</v>
      </c>
      <c r="AU327" s="230" t="s">
        <v>86</v>
      </c>
      <c r="AY327" s="18" t="s">
        <v>131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82</v>
      </c>
      <c r="BK327" s="231">
        <f>ROUND(I327*H327,2)</f>
        <v>0</v>
      </c>
      <c r="BL327" s="18" t="s">
        <v>137</v>
      </c>
      <c r="BM327" s="230" t="s">
        <v>435</v>
      </c>
    </row>
    <row r="328" s="2" customFormat="1">
      <c r="A328" s="39"/>
      <c r="B328" s="40"/>
      <c r="C328" s="41"/>
      <c r="D328" s="232" t="s">
        <v>139</v>
      </c>
      <c r="E328" s="41"/>
      <c r="F328" s="233" t="s">
        <v>436</v>
      </c>
      <c r="G328" s="41"/>
      <c r="H328" s="41"/>
      <c r="I328" s="234"/>
      <c r="J328" s="41"/>
      <c r="K328" s="41"/>
      <c r="L328" s="45"/>
      <c r="M328" s="235"/>
      <c r="N328" s="236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139</v>
      </c>
      <c r="AU328" s="18" t="s">
        <v>86</v>
      </c>
    </row>
    <row r="329" s="13" customFormat="1">
      <c r="A329" s="13"/>
      <c r="B329" s="237"/>
      <c r="C329" s="238"/>
      <c r="D329" s="232" t="s">
        <v>141</v>
      </c>
      <c r="E329" s="239" t="s">
        <v>1</v>
      </c>
      <c r="F329" s="240" t="s">
        <v>82</v>
      </c>
      <c r="G329" s="238"/>
      <c r="H329" s="241">
        <v>1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141</v>
      </c>
      <c r="AU329" s="247" t="s">
        <v>86</v>
      </c>
      <c r="AV329" s="13" t="s">
        <v>86</v>
      </c>
      <c r="AW329" s="13" t="s">
        <v>32</v>
      </c>
      <c r="AX329" s="13" t="s">
        <v>82</v>
      </c>
      <c r="AY329" s="247" t="s">
        <v>131</v>
      </c>
    </row>
    <row r="330" s="2" customFormat="1" ht="24.15" customHeight="1">
      <c r="A330" s="39"/>
      <c r="B330" s="40"/>
      <c r="C330" s="260" t="s">
        <v>437</v>
      </c>
      <c r="D330" s="260" t="s">
        <v>232</v>
      </c>
      <c r="E330" s="261" t="s">
        <v>438</v>
      </c>
      <c r="F330" s="262" t="s">
        <v>439</v>
      </c>
      <c r="G330" s="263" t="s">
        <v>298</v>
      </c>
      <c r="H330" s="264">
        <v>1.03</v>
      </c>
      <c r="I330" s="265"/>
      <c r="J330" s="266">
        <f>ROUND(I330*H330,2)</f>
        <v>0</v>
      </c>
      <c r="K330" s="262" t="s">
        <v>155</v>
      </c>
      <c r="L330" s="267"/>
      <c r="M330" s="268" t="s">
        <v>1</v>
      </c>
      <c r="N330" s="269" t="s">
        <v>42</v>
      </c>
      <c r="O330" s="92"/>
      <c r="P330" s="228">
        <f>O330*H330</f>
        <v>0</v>
      </c>
      <c r="Q330" s="228">
        <v>0.0073000000000000001</v>
      </c>
      <c r="R330" s="228">
        <f>Q330*H330</f>
        <v>0.0075190000000000005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183</v>
      </c>
      <c r="AT330" s="230" t="s">
        <v>232</v>
      </c>
      <c r="AU330" s="230" t="s">
        <v>86</v>
      </c>
      <c r="AY330" s="18" t="s">
        <v>131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82</v>
      </c>
      <c r="BK330" s="231">
        <f>ROUND(I330*H330,2)</f>
        <v>0</v>
      </c>
      <c r="BL330" s="18" t="s">
        <v>137</v>
      </c>
      <c r="BM330" s="230" t="s">
        <v>440</v>
      </c>
    </row>
    <row r="331" s="2" customFormat="1">
      <c r="A331" s="39"/>
      <c r="B331" s="40"/>
      <c r="C331" s="41"/>
      <c r="D331" s="232" t="s">
        <v>139</v>
      </c>
      <c r="E331" s="41"/>
      <c r="F331" s="233" t="s">
        <v>439</v>
      </c>
      <c r="G331" s="41"/>
      <c r="H331" s="41"/>
      <c r="I331" s="234"/>
      <c r="J331" s="41"/>
      <c r="K331" s="41"/>
      <c r="L331" s="45"/>
      <c r="M331" s="235"/>
      <c r="N331" s="236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139</v>
      </c>
      <c r="AU331" s="18" t="s">
        <v>86</v>
      </c>
    </row>
    <row r="332" s="13" customFormat="1">
      <c r="A332" s="13"/>
      <c r="B332" s="237"/>
      <c r="C332" s="238"/>
      <c r="D332" s="232" t="s">
        <v>141</v>
      </c>
      <c r="E332" s="239" t="s">
        <v>1</v>
      </c>
      <c r="F332" s="240" t="s">
        <v>441</v>
      </c>
      <c r="G332" s="238"/>
      <c r="H332" s="241">
        <v>1.03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141</v>
      </c>
      <c r="AU332" s="247" t="s">
        <v>86</v>
      </c>
      <c r="AV332" s="13" t="s">
        <v>86</v>
      </c>
      <c r="AW332" s="13" t="s">
        <v>32</v>
      </c>
      <c r="AX332" s="13" t="s">
        <v>82</v>
      </c>
      <c r="AY332" s="247" t="s">
        <v>131</v>
      </c>
    </row>
    <row r="333" s="2" customFormat="1" ht="37.8" customHeight="1">
      <c r="A333" s="39"/>
      <c r="B333" s="40"/>
      <c r="C333" s="219" t="s">
        <v>442</v>
      </c>
      <c r="D333" s="219" t="s">
        <v>133</v>
      </c>
      <c r="E333" s="220" t="s">
        <v>443</v>
      </c>
      <c r="F333" s="221" t="s">
        <v>444</v>
      </c>
      <c r="G333" s="222" t="s">
        <v>298</v>
      </c>
      <c r="H333" s="223">
        <v>15</v>
      </c>
      <c r="I333" s="224"/>
      <c r="J333" s="225">
        <f>ROUND(I333*H333,2)</f>
        <v>0</v>
      </c>
      <c r="K333" s="221" t="s">
        <v>1</v>
      </c>
      <c r="L333" s="45"/>
      <c r="M333" s="226" t="s">
        <v>1</v>
      </c>
      <c r="N333" s="227" t="s">
        <v>42</v>
      </c>
      <c r="O333" s="92"/>
      <c r="P333" s="228">
        <f>O333*H333</f>
        <v>0</v>
      </c>
      <c r="Q333" s="228">
        <v>0.00059999999999999995</v>
      </c>
      <c r="R333" s="228">
        <f>Q333*H333</f>
        <v>0.0089999999999999993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137</v>
      </c>
      <c r="AT333" s="230" t="s">
        <v>133</v>
      </c>
      <c r="AU333" s="230" t="s">
        <v>86</v>
      </c>
      <c r="AY333" s="18" t="s">
        <v>131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82</v>
      </c>
      <c r="BK333" s="231">
        <f>ROUND(I333*H333,2)</f>
        <v>0</v>
      </c>
      <c r="BL333" s="18" t="s">
        <v>137</v>
      </c>
      <c r="BM333" s="230" t="s">
        <v>445</v>
      </c>
    </row>
    <row r="334" s="2" customFormat="1">
      <c r="A334" s="39"/>
      <c r="B334" s="40"/>
      <c r="C334" s="41"/>
      <c r="D334" s="232" t="s">
        <v>139</v>
      </c>
      <c r="E334" s="41"/>
      <c r="F334" s="233" t="s">
        <v>444</v>
      </c>
      <c r="G334" s="41"/>
      <c r="H334" s="41"/>
      <c r="I334" s="234"/>
      <c r="J334" s="41"/>
      <c r="K334" s="41"/>
      <c r="L334" s="45"/>
      <c r="M334" s="235"/>
      <c r="N334" s="236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139</v>
      </c>
      <c r="AU334" s="18" t="s">
        <v>86</v>
      </c>
    </row>
    <row r="335" s="13" customFormat="1">
      <c r="A335" s="13"/>
      <c r="B335" s="237"/>
      <c r="C335" s="238"/>
      <c r="D335" s="232" t="s">
        <v>141</v>
      </c>
      <c r="E335" s="239" t="s">
        <v>1</v>
      </c>
      <c r="F335" s="240" t="s">
        <v>446</v>
      </c>
      <c r="G335" s="238"/>
      <c r="H335" s="241">
        <v>14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141</v>
      </c>
      <c r="AU335" s="247" t="s">
        <v>86</v>
      </c>
      <c r="AV335" s="13" t="s">
        <v>86</v>
      </c>
      <c r="AW335" s="13" t="s">
        <v>32</v>
      </c>
      <c r="AX335" s="13" t="s">
        <v>77</v>
      </c>
      <c r="AY335" s="247" t="s">
        <v>131</v>
      </c>
    </row>
    <row r="336" s="13" customFormat="1">
      <c r="A336" s="13"/>
      <c r="B336" s="237"/>
      <c r="C336" s="238"/>
      <c r="D336" s="232" t="s">
        <v>141</v>
      </c>
      <c r="E336" s="239" t="s">
        <v>1</v>
      </c>
      <c r="F336" s="240" t="s">
        <v>447</v>
      </c>
      <c r="G336" s="238"/>
      <c r="H336" s="241">
        <v>1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141</v>
      </c>
      <c r="AU336" s="247" t="s">
        <v>86</v>
      </c>
      <c r="AV336" s="13" t="s">
        <v>86</v>
      </c>
      <c r="AW336" s="13" t="s">
        <v>32</v>
      </c>
      <c r="AX336" s="13" t="s">
        <v>77</v>
      </c>
      <c r="AY336" s="247" t="s">
        <v>131</v>
      </c>
    </row>
    <row r="337" s="14" customFormat="1">
      <c r="A337" s="14"/>
      <c r="B337" s="248"/>
      <c r="C337" s="249"/>
      <c r="D337" s="232" t="s">
        <v>141</v>
      </c>
      <c r="E337" s="250" t="s">
        <v>1</v>
      </c>
      <c r="F337" s="251" t="s">
        <v>159</v>
      </c>
      <c r="G337" s="249"/>
      <c r="H337" s="252">
        <v>15</v>
      </c>
      <c r="I337" s="253"/>
      <c r="J337" s="249"/>
      <c r="K337" s="249"/>
      <c r="L337" s="254"/>
      <c r="M337" s="255"/>
      <c r="N337" s="256"/>
      <c r="O337" s="256"/>
      <c r="P337" s="256"/>
      <c r="Q337" s="256"/>
      <c r="R337" s="256"/>
      <c r="S337" s="256"/>
      <c r="T337" s="257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8" t="s">
        <v>141</v>
      </c>
      <c r="AU337" s="258" t="s">
        <v>86</v>
      </c>
      <c r="AV337" s="14" t="s">
        <v>137</v>
      </c>
      <c r="AW337" s="14" t="s">
        <v>32</v>
      </c>
      <c r="AX337" s="14" t="s">
        <v>82</v>
      </c>
      <c r="AY337" s="258" t="s">
        <v>131</v>
      </c>
    </row>
    <row r="338" s="2" customFormat="1" ht="24.15" customHeight="1">
      <c r="A338" s="39"/>
      <c r="B338" s="40"/>
      <c r="C338" s="219" t="s">
        <v>448</v>
      </c>
      <c r="D338" s="219" t="s">
        <v>133</v>
      </c>
      <c r="E338" s="220" t="s">
        <v>449</v>
      </c>
      <c r="F338" s="221" t="s">
        <v>450</v>
      </c>
      <c r="G338" s="222" t="s">
        <v>171</v>
      </c>
      <c r="H338" s="223">
        <v>2.2000000000000002</v>
      </c>
      <c r="I338" s="224"/>
      <c r="J338" s="225">
        <f>ROUND(I338*H338,2)</f>
        <v>0</v>
      </c>
      <c r="K338" s="221" t="s">
        <v>155</v>
      </c>
      <c r="L338" s="45"/>
      <c r="M338" s="226" t="s">
        <v>1</v>
      </c>
      <c r="N338" s="227" t="s">
        <v>42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1.9199999999999999</v>
      </c>
      <c r="T338" s="229">
        <f>S338*H338</f>
        <v>4.2240000000000002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137</v>
      </c>
      <c r="AT338" s="230" t="s">
        <v>133</v>
      </c>
      <c r="AU338" s="230" t="s">
        <v>86</v>
      </c>
      <c r="AY338" s="18" t="s">
        <v>131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82</v>
      </c>
      <c r="BK338" s="231">
        <f>ROUND(I338*H338,2)</f>
        <v>0</v>
      </c>
      <c r="BL338" s="18" t="s">
        <v>137</v>
      </c>
      <c r="BM338" s="230" t="s">
        <v>451</v>
      </c>
    </row>
    <row r="339" s="2" customFormat="1">
      <c r="A339" s="39"/>
      <c r="B339" s="40"/>
      <c r="C339" s="41"/>
      <c r="D339" s="232" t="s">
        <v>139</v>
      </c>
      <c r="E339" s="41"/>
      <c r="F339" s="233" t="s">
        <v>452</v>
      </c>
      <c r="G339" s="41"/>
      <c r="H339" s="41"/>
      <c r="I339" s="234"/>
      <c r="J339" s="41"/>
      <c r="K339" s="41"/>
      <c r="L339" s="45"/>
      <c r="M339" s="235"/>
      <c r="N339" s="236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139</v>
      </c>
      <c r="AU339" s="18" t="s">
        <v>86</v>
      </c>
    </row>
    <row r="340" s="13" customFormat="1">
      <c r="A340" s="13"/>
      <c r="B340" s="237"/>
      <c r="C340" s="238"/>
      <c r="D340" s="232" t="s">
        <v>141</v>
      </c>
      <c r="E340" s="239" t="s">
        <v>1</v>
      </c>
      <c r="F340" s="240" t="s">
        <v>453</v>
      </c>
      <c r="G340" s="238"/>
      <c r="H340" s="241">
        <v>2.2000000000000002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7" t="s">
        <v>141</v>
      </c>
      <c r="AU340" s="247" t="s">
        <v>86</v>
      </c>
      <c r="AV340" s="13" t="s">
        <v>86</v>
      </c>
      <c r="AW340" s="13" t="s">
        <v>32</v>
      </c>
      <c r="AX340" s="13" t="s">
        <v>82</v>
      </c>
      <c r="AY340" s="247" t="s">
        <v>131</v>
      </c>
    </row>
    <row r="341" s="2" customFormat="1" ht="24.15" customHeight="1">
      <c r="A341" s="39"/>
      <c r="B341" s="40"/>
      <c r="C341" s="219" t="s">
        <v>454</v>
      </c>
      <c r="D341" s="219" t="s">
        <v>133</v>
      </c>
      <c r="E341" s="220" t="s">
        <v>455</v>
      </c>
      <c r="F341" s="221" t="s">
        <v>456</v>
      </c>
      <c r="G341" s="222" t="s">
        <v>171</v>
      </c>
      <c r="H341" s="223">
        <v>4</v>
      </c>
      <c r="I341" s="224"/>
      <c r="J341" s="225">
        <f>ROUND(I341*H341,2)</f>
        <v>0</v>
      </c>
      <c r="K341" s="221" t="s">
        <v>1</v>
      </c>
      <c r="L341" s="45"/>
      <c r="M341" s="226" t="s">
        <v>1</v>
      </c>
      <c r="N341" s="227" t="s">
        <v>42</v>
      </c>
      <c r="O341" s="92"/>
      <c r="P341" s="228">
        <f>O341*H341</f>
        <v>0</v>
      </c>
      <c r="Q341" s="228">
        <v>0</v>
      </c>
      <c r="R341" s="228">
        <f>Q341*H341</f>
        <v>0</v>
      </c>
      <c r="S341" s="228">
        <v>1.9199999999999999</v>
      </c>
      <c r="T341" s="229">
        <f>S341*H341</f>
        <v>7.6799999999999997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137</v>
      </c>
      <c r="AT341" s="230" t="s">
        <v>133</v>
      </c>
      <c r="AU341" s="230" t="s">
        <v>86</v>
      </c>
      <c r="AY341" s="18" t="s">
        <v>131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82</v>
      </c>
      <c r="BK341" s="231">
        <f>ROUND(I341*H341,2)</f>
        <v>0</v>
      </c>
      <c r="BL341" s="18" t="s">
        <v>137</v>
      </c>
      <c r="BM341" s="230" t="s">
        <v>457</v>
      </c>
    </row>
    <row r="342" s="2" customFormat="1">
      <c r="A342" s="39"/>
      <c r="B342" s="40"/>
      <c r="C342" s="41"/>
      <c r="D342" s="232" t="s">
        <v>139</v>
      </c>
      <c r="E342" s="41"/>
      <c r="F342" s="233" t="s">
        <v>458</v>
      </c>
      <c r="G342" s="41"/>
      <c r="H342" s="41"/>
      <c r="I342" s="234"/>
      <c r="J342" s="41"/>
      <c r="K342" s="41"/>
      <c r="L342" s="45"/>
      <c r="M342" s="235"/>
      <c r="N342" s="236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139</v>
      </c>
      <c r="AU342" s="18" t="s">
        <v>86</v>
      </c>
    </row>
    <row r="343" s="13" customFormat="1">
      <c r="A343" s="13"/>
      <c r="B343" s="237"/>
      <c r="C343" s="238"/>
      <c r="D343" s="232" t="s">
        <v>141</v>
      </c>
      <c r="E343" s="239" t="s">
        <v>1</v>
      </c>
      <c r="F343" s="240" t="s">
        <v>459</v>
      </c>
      <c r="G343" s="238"/>
      <c r="H343" s="241">
        <v>4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141</v>
      </c>
      <c r="AU343" s="247" t="s">
        <v>86</v>
      </c>
      <c r="AV343" s="13" t="s">
        <v>86</v>
      </c>
      <c r="AW343" s="13" t="s">
        <v>32</v>
      </c>
      <c r="AX343" s="13" t="s">
        <v>77</v>
      </c>
      <c r="AY343" s="247" t="s">
        <v>131</v>
      </c>
    </row>
    <row r="344" s="14" customFormat="1">
      <c r="A344" s="14"/>
      <c r="B344" s="248"/>
      <c r="C344" s="249"/>
      <c r="D344" s="232" t="s">
        <v>141</v>
      </c>
      <c r="E344" s="250" t="s">
        <v>1</v>
      </c>
      <c r="F344" s="251" t="s">
        <v>159</v>
      </c>
      <c r="G344" s="249"/>
      <c r="H344" s="252">
        <v>4</v>
      </c>
      <c r="I344" s="253"/>
      <c r="J344" s="249"/>
      <c r="K344" s="249"/>
      <c r="L344" s="254"/>
      <c r="M344" s="255"/>
      <c r="N344" s="256"/>
      <c r="O344" s="256"/>
      <c r="P344" s="256"/>
      <c r="Q344" s="256"/>
      <c r="R344" s="256"/>
      <c r="S344" s="256"/>
      <c r="T344" s="257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8" t="s">
        <v>141</v>
      </c>
      <c r="AU344" s="258" t="s">
        <v>86</v>
      </c>
      <c r="AV344" s="14" t="s">
        <v>137</v>
      </c>
      <c r="AW344" s="14" t="s">
        <v>32</v>
      </c>
      <c r="AX344" s="14" t="s">
        <v>82</v>
      </c>
      <c r="AY344" s="258" t="s">
        <v>131</v>
      </c>
    </row>
    <row r="345" s="2" customFormat="1" ht="24.15" customHeight="1">
      <c r="A345" s="39"/>
      <c r="B345" s="40"/>
      <c r="C345" s="219" t="s">
        <v>460</v>
      </c>
      <c r="D345" s="219" t="s">
        <v>133</v>
      </c>
      <c r="E345" s="220" t="s">
        <v>461</v>
      </c>
      <c r="F345" s="221" t="s">
        <v>462</v>
      </c>
      <c r="G345" s="222" t="s">
        <v>267</v>
      </c>
      <c r="H345" s="223">
        <v>79</v>
      </c>
      <c r="I345" s="224"/>
      <c r="J345" s="225">
        <f>ROUND(I345*H345,2)</f>
        <v>0</v>
      </c>
      <c r="K345" s="221" t="s">
        <v>1</v>
      </c>
      <c r="L345" s="45"/>
      <c r="M345" s="226" t="s">
        <v>1</v>
      </c>
      <c r="N345" s="227" t="s">
        <v>42</v>
      </c>
      <c r="O345" s="92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137</v>
      </c>
      <c r="AT345" s="230" t="s">
        <v>133</v>
      </c>
      <c r="AU345" s="230" t="s">
        <v>86</v>
      </c>
      <c r="AY345" s="18" t="s">
        <v>131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82</v>
      </c>
      <c r="BK345" s="231">
        <f>ROUND(I345*H345,2)</f>
        <v>0</v>
      </c>
      <c r="BL345" s="18" t="s">
        <v>137</v>
      </c>
      <c r="BM345" s="230" t="s">
        <v>463</v>
      </c>
    </row>
    <row r="346" s="2" customFormat="1">
      <c r="A346" s="39"/>
      <c r="B346" s="40"/>
      <c r="C346" s="41"/>
      <c r="D346" s="232" t="s">
        <v>139</v>
      </c>
      <c r="E346" s="41"/>
      <c r="F346" s="233" t="s">
        <v>462</v>
      </c>
      <c r="G346" s="41"/>
      <c r="H346" s="41"/>
      <c r="I346" s="234"/>
      <c r="J346" s="41"/>
      <c r="K346" s="41"/>
      <c r="L346" s="45"/>
      <c r="M346" s="235"/>
      <c r="N346" s="236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139</v>
      </c>
      <c r="AU346" s="18" t="s">
        <v>86</v>
      </c>
    </row>
    <row r="347" s="13" customFormat="1">
      <c r="A347" s="13"/>
      <c r="B347" s="237"/>
      <c r="C347" s="238"/>
      <c r="D347" s="232" t="s">
        <v>141</v>
      </c>
      <c r="E347" s="239" t="s">
        <v>1</v>
      </c>
      <c r="F347" s="240" t="s">
        <v>464</v>
      </c>
      <c r="G347" s="238"/>
      <c r="H347" s="241">
        <v>79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7" t="s">
        <v>141</v>
      </c>
      <c r="AU347" s="247" t="s">
        <v>86</v>
      </c>
      <c r="AV347" s="13" t="s">
        <v>86</v>
      </c>
      <c r="AW347" s="13" t="s">
        <v>32</v>
      </c>
      <c r="AX347" s="13" t="s">
        <v>77</v>
      </c>
      <c r="AY347" s="247" t="s">
        <v>131</v>
      </c>
    </row>
    <row r="348" s="14" customFormat="1">
      <c r="A348" s="14"/>
      <c r="B348" s="248"/>
      <c r="C348" s="249"/>
      <c r="D348" s="232" t="s">
        <v>141</v>
      </c>
      <c r="E348" s="250" t="s">
        <v>1</v>
      </c>
      <c r="F348" s="251" t="s">
        <v>159</v>
      </c>
      <c r="G348" s="249"/>
      <c r="H348" s="252">
        <v>79</v>
      </c>
      <c r="I348" s="253"/>
      <c r="J348" s="249"/>
      <c r="K348" s="249"/>
      <c r="L348" s="254"/>
      <c r="M348" s="255"/>
      <c r="N348" s="256"/>
      <c r="O348" s="256"/>
      <c r="P348" s="256"/>
      <c r="Q348" s="256"/>
      <c r="R348" s="256"/>
      <c r="S348" s="256"/>
      <c r="T348" s="25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8" t="s">
        <v>141</v>
      </c>
      <c r="AU348" s="258" t="s">
        <v>86</v>
      </c>
      <c r="AV348" s="14" t="s">
        <v>137</v>
      </c>
      <c r="AW348" s="14" t="s">
        <v>32</v>
      </c>
      <c r="AX348" s="14" t="s">
        <v>82</v>
      </c>
      <c r="AY348" s="258" t="s">
        <v>131</v>
      </c>
    </row>
    <row r="349" s="2" customFormat="1" ht="24.15" customHeight="1">
      <c r="A349" s="39"/>
      <c r="B349" s="40"/>
      <c r="C349" s="219" t="s">
        <v>465</v>
      </c>
      <c r="D349" s="219" t="s">
        <v>133</v>
      </c>
      <c r="E349" s="220" t="s">
        <v>466</v>
      </c>
      <c r="F349" s="221" t="s">
        <v>467</v>
      </c>
      <c r="G349" s="222" t="s">
        <v>298</v>
      </c>
      <c r="H349" s="223">
        <v>18</v>
      </c>
      <c r="I349" s="224"/>
      <c r="J349" s="225">
        <f>ROUND(I349*H349,2)</f>
        <v>0</v>
      </c>
      <c r="K349" s="221" t="s">
        <v>1</v>
      </c>
      <c r="L349" s="45"/>
      <c r="M349" s="226" t="s">
        <v>1</v>
      </c>
      <c r="N349" s="227" t="s">
        <v>42</v>
      </c>
      <c r="O349" s="92"/>
      <c r="P349" s="228">
        <f>O349*H349</f>
        <v>0</v>
      </c>
      <c r="Q349" s="228">
        <v>0.00025000000000000001</v>
      </c>
      <c r="R349" s="228">
        <f>Q349*H349</f>
        <v>0.0045000000000000005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137</v>
      </c>
      <c r="AT349" s="230" t="s">
        <v>133</v>
      </c>
      <c r="AU349" s="230" t="s">
        <v>86</v>
      </c>
      <c r="AY349" s="18" t="s">
        <v>131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82</v>
      </c>
      <c r="BK349" s="231">
        <f>ROUND(I349*H349,2)</f>
        <v>0</v>
      </c>
      <c r="BL349" s="18" t="s">
        <v>137</v>
      </c>
      <c r="BM349" s="230" t="s">
        <v>468</v>
      </c>
    </row>
    <row r="350" s="2" customFormat="1">
      <c r="A350" s="39"/>
      <c r="B350" s="40"/>
      <c r="C350" s="41"/>
      <c r="D350" s="232" t="s">
        <v>139</v>
      </c>
      <c r="E350" s="41"/>
      <c r="F350" s="233" t="s">
        <v>467</v>
      </c>
      <c r="G350" s="41"/>
      <c r="H350" s="41"/>
      <c r="I350" s="234"/>
      <c r="J350" s="41"/>
      <c r="K350" s="41"/>
      <c r="L350" s="45"/>
      <c r="M350" s="235"/>
      <c r="N350" s="236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139</v>
      </c>
      <c r="AU350" s="18" t="s">
        <v>86</v>
      </c>
    </row>
    <row r="351" s="13" customFormat="1">
      <c r="A351" s="13"/>
      <c r="B351" s="237"/>
      <c r="C351" s="238"/>
      <c r="D351" s="232" t="s">
        <v>141</v>
      </c>
      <c r="E351" s="239" t="s">
        <v>1</v>
      </c>
      <c r="F351" s="240" t="s">
        <v>251</v>
      </c>
      <c r="G351" s="238"/>
      <c r="H351" s="241">
        <v>18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7" t="s">
        <v>141</v>
      </c>
      <c r="AU351" s="247" t="s">
        <v>86</v>
      </c>
      <c r="AV351" s="13" t="s">
        <v>86</v>
      </c>
      <c r="AW351" s="13" t="s">
        <v>32</v>
      </c>
      <c r="AX351" s="13" t="s">
        <v>82</v>
      </c>
      <c r="AY351" s="247" t="s">
        <v>131</v>
      </c>
    </row>
    <row r="352" s="2" customFormat="1" ht="33" customHeight="1">
      <c r="A352" s="39"/>
      <c r="B352" s="40"/>
      <c r="C352" s="219" t="s">
        <v>469</v>
      </c>
      <c r="D352" s="219" t="s">
        <v>133</v>
      </c>
      <c r="E352" s="220" t="s">
        <v>470</v>
      </c>
      <c r="F352" s="221" t="s">
        <v>471</v>
      </c>
      <c r="G352" s="222" t="s">
        <v>472</v>
      </c>
      <c r="H352" s="223">
        <v>5</v>
      </c>
      <c r="I352" s="224"/>
      <c r="J352" s="225">
        <f>ROUND(I352*H352,2)</f>
        <v>0</v>
      </c>
      <c r="K352" s="221" t="s">
        <v>1</v>
      </c>
      <c r="L352" s="45"/>
      <c r="M352" s="226" t="s">
        <v>1</v>
      </c>
      <c r="N352" s="227" t="s">
        <v>42</v>
      </c>
      <c r="O352" s="92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137</v>
      </c>
      <c r="AT352" s="230" t="s">
        <v>133</v>
      </c>
      <c r="AU352" s="230" t="s">
        <v>86</v>
      </c>
      <c r="AY352" s="18" t="s">
        <v>131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82</v>
      </c>
      <c r="BK352" s="231">
        <f>ROUND(I352*H352,2)</f>
        <v>0</v>
      </c>
      <c r="BL352" s="18" t="s">
        <v>137</v>
      </c>
      <c r="BM352" s="230" t="s">
        <v>473</v>
      </c>
    </row>
    <row r="353" s="2" customFormat="1">
      <c r="A353" s="39"/>
      <c r="B353" s="40"/>
      <c r="C353" s="41"/>
      <c r="D353" s="232" t="s">
        <v>139</v>
      </c>
      <c r="E353" s="41"/>
      <c r="F353" s="233" t="s">
        <v>474</v>
      </c>
      <c r="G353" s="41"/>
      <c r="H353" s="41"/>
      <c r="I353" s="234"/>
      <c r="J353" s="41"/>
      <c r="K353" s="41"/>
      <c r="L353" s="45"/>
      <c r="M353" s="235"/>
      <c r="N353" s="236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139</v>
      </c>
      <c r="AU353" s="18" t="s">
        <v>86</v>
      </c>
    </row>
    <row r="354" s="13" customFormat="1">
      <c r="A354" s="13"/>
      <c r="B354" s="237"/>
      <c r="C354" s="238"/>
      <c r="D354" s="232" t="s">
        <v>141</v>
      </c>
      <c r="E354" s="239" t="s">
        <v>1</v>
      </c>
      <c r="F354" s="240" t="s">
        <v>475</v>
      </c>
      <c r="G354" s="238"/>
      <c r="H354" s="241">
        <v>5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7" t="s">
        <v>141</v>
      </c>
      <c r="AU354" s="247" t="s">
        <v>86</v>
      </c>
      <c r="AV354" s="13" t="s">
        <v>86</v>
      </c>
      <c r="AW354" s="13" t="s">
        <v>32</v>
      </c>
      <c r="AX354" s="13" t="s">
        <v>82</v>
      </c>
      <c r="AY354" s="247" t="s">
        <v>131</v>
      </c>
    </row>
    <row r="355" s="2" customFormat="1" ht="37.8" customHeight="1">
      <c r="A355" s="39"/>
      <c r="B355" s="40"/>
      <c r="C355" s="219" t="s">
        <v>476</v>
      </c>
      <c r="D355" s="219" t="s">
        <v>133</v>
      </c>
      <c r="E355" s="220" t="s">
        <v>477</v>
      </c>
      <c r="F355" s="221" t="s">
        <v>478</v>
      </c>
      <c r="G355" s="222" t="s">
        <v>171</v>
      </c>
      <c r="H355" s="223">
        <v>1.3999999999999999</v>
      </c>
      <c r="I355" s="224"/>
      <c r="J355" s="225">
        <f>ROUND(I355*H355,2)</f>
        <v>0</v>
      </c>
      <c r="K355" s="221" t="s">
        <v>1</v>
      </c>
      <c r="L355" s="45"/>
      <c r="M355" s="226" t="s">
        <v>1</v>
      </c>
      <c r="N355" s="227" t="s">
        <v>42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137</v>
      </c>
      <c r="AT355" s="230" t="s">
        <v>133</v>
      </c>
      <c r="AU355" s="230" t="s">
        <v>86</v>
      </c>
      <c r="AY355" s="18" t="s">
        <v>131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82</v>
      </c>
      <c r="BK355" s="231">
        <f>ROUND(I355*H355,2)</f>
        <v>0</v>
      </c>
      <c r="BL355" s="18" t="s">
        <v>137</v>
      </c>
      <c r="BM355" s="230" t="s">
        <v>479</v>
      </c>
    </row>
    <row r="356" s="2" customFormat="1">
      <c r="A356" s="39"/>
      <c r="B356" s="40"/>
      <c r="C356" s="41"/>
      <c r="D356" s="232" t="s">
        <v>139</v>
      </c>
      <c r="E356" s="41"/>
      <c r="F356" s="233" t="s">
        <v>478</v>
      </c>
      <c r="G356" s="41"/>
      <c r="H356" s="41"/>
      <c r="I356" s="234"/>
      <c r="J356" s="41"/>
      <c r="K356" s="41"/>
      <c r="L356" s="45"/>
      <c r="M356" s="235"/>
      <c r="N356" s="236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139</v>
      </c>
      <c r="AU356" s="18" t="s">
        <v>86</v>
      </c>
    </row>
    <row r="357" s="2" customFormat="1">
      <c r="A357" s="39"/>
      <c r="B357" s="40"/>
      <c r="C357" s="41"/>
      <c r="D357" s="232" t="s">
        <v>165</v>
      </c>
      <c r="E357" s="41"/>
      <c r="F357" s="259" t="s">
        <v>480</v>
      </c>
      <c r="G357" s="41"/>
      <c r="H357" s="41"/>
      <c r="I357" s="234"/>
      <c r="J357" s="41"/>
      <c r="K357" s="41"/>
      <c r="L357" s="45"/>
      <c r="M357" s="235"/>
      <c r="N357" s="236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165</v>
      </c>
      <c r="AU357" s="18" t="s">
        <v>86</v>
      </c>
    </row>
    <row r="358" s="13" customFormat="1">
      <c r="A358" s="13"/>
      <c r="B358" s="237"/>
      <c r="C358" s="238"/>
      <c r="D358" s="232" t="s">
        <v>141</v>
      </c>
      <c r="E358" s="239" t="s">
        <v>1</v>
      </c>
      <c r="F358" s="240" t="s">
        <v>481</v>
      </c>
      <c r="G358" s="238"/>
      <c r="H358" s="241">
        <v>0.84999999999999998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7" t="s">
        <v>141</v>
      </c>
      <c r="AU358" s="247" t="s">
        <v>86</v>
      </c>
      <c r="AV358" s="13" t="s">
        <v>86</v>
      </c>
      <c r="AW358" s="13" t="s">
        <v>32</v>
      </c>
      <c r="AX358" s="13" t="s">
        <v>77</v>
      </c>
      <c r="AY358" s="247" t="s">
        <v>131</v>
      </c>
    </row>
    <row r="359" s="13" customFormat="1">
      <c r="A359" s="13"/>
      <c r="B359" s="237"/>
      <c r="C359" s="238"/>
      <c r="D359" s="232" t="s">
        <v>141</v>
      </c>
      <c r="E359" s="239" t="s">
        <v>1</v>
      </c>
      <c r="F359" s="240" t="s">
        <v>482</v>
      </c>
      <c r="G359" s="238"/>
      <c r="H359" s="241">
        <v>0.5</v>
      </c>
      <c r="I359" s="242"/>
      <c r="J359" s="238"/>
      <c r="K359" s="238"/>
      <c r="L359" s="243"/>
      <c r="M359" s="244"/>
      <c r="N359" s="245"/>
      <c r="O359" s="245"/>
      <c r="P359" s="245"/>
      <c r="Q359" s="245"/>
      <c r="R359" s="245"/>
      <c r="S359" s="245"/>
      <c r="T359" s="24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7" t="s">
        <v>141</v>
      </c>
      <c r="AU359" s="247" t="s">
        <v>86</v>
      </c>
      <c r="AV359" s="13" t="s">
        <v>86</v>
      </c>
      <c r="AW359" s="13" t="s">
        <v>32</v>
      </c>
      <c r="AX359" s="13" t="s">
        <v>77</v>
      </c>
      <c r="AY359" s="247" t="s">
        <v>131</v>
      </c>
    </row>
    <row r="360" s="14" customFormat="1">
      <c r="A360" s="14"/>
      <c r="B360" s="248"/>
      <c r="C360" s="249"/>
      <c r="D360" s="232" t="s">
        <v>141</v>
      </c>
      <c r="E360" s="250" t="s">
        <v>1</v>
      </c>
      <c r="F360" s="251" t="s">
        <v>159</v>
      </c>
      <c r="G360" s="249"/>
      <c r="H360" s="252">
        <v>1.3500000000000001</v>
      </c>
      <c r="I360" s="253"/>
      <c r="J360" s="249"/>
      <c r="K360" s="249"/>
      <c r="L360" s="254"/>
      <c r="M360" s="255"/>
      <c r="N360" s="256"/>
      <c r="O360" s="256"/>
      <c r="P360" s="256"/>
      <c r="Q360" s="256"/>
      <c r="R360" s="256"/>
      <c r="S360" s="256"/>
      <c r="T360" s="25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8" t="s">
        <v>141</v>
      </c>
      <c r="AU360" s="258" t="s">
        <v>86</v>
      </c>
      <c r="AV360" s="14" t="s">
        <v>137</v>
      </c>
      <c r="AW360" s="14" t="s">
        <v>32</v>
      </c>
      <c r="AX360" s="14" t="s">
        <v>77</v>
      </c>
      <c r="AY360" s="258" t="s">
        <v>131</v>
      </c>
    </row>
    <row r="361" s="13" customFormat="1">
      <c r="A361" s="13"/>
      <c r="B361" s="237"/>
      <c r="C361" s="238"/>
      <c r="D361" s="232" t="s">
        <v>141</v>
      </c>
      <c r="E361" s="239" t="s">
        <v>1</v>
      </c>
      <c r="F361" s="240" t="s">
        <v>483</v>
      </c>
      <c r="G361" s="238"/>
      <c r="H361" s="241">
        <v>1.397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7" t="s">
        <v>141</v>
      </c>
      <c r="AU361" s="247" t="s">
        <v>86</v>
      </c>
      <c r="AV361" s="13" t="s">
        <v>86</v>
      </c>
      <c r="AW361" s="13" t="s">
        <v>32</v>
      </c>
      <c r="AX361" s="13" t="s">
        <v>77</v>
      </c>
      <c r="AY361" s="247" t="s">
        <v>131</v>
      </c>
    </row>
    <row r="362" s="13" customFormat="1">
      <c r="A362" s="13"/>
      <c r="B362" s="237"/>
      <c r="C362" s="238"/>
      <c r="D362" s="232" t="s">
        <v>141</v>
      </c>
      <c r="E362" s="239" t="s">
        <v>1</v>
      </c>
      <c r="F362" s="240" t="s">
        <v>484</v>
      </c>
      <c r="G362" s="238"/>
      <c r="H362" s="241">
        <v>1.3999999999999999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7" t="s">
        <v>141</v>
      </c>
      <c r="AU362" s="247" t="s">
        <v>86</v>
      </c>
      <c r="AV362" s="13" t="s">
        <v>86</v>
      </c>
      <c r="AW362" s="13" t="s">
        <v>32</v>
      </c>
      <c r="AX362" s="13" t="s">
        <v>82</v>
      </c>
      <c r="AY362" s="247" t="s">
        <v>131</v>
      </c>
    </row>
    <row r="363" s="2" customFormat="1" ht="24.15" customHeight="1">
      <c r="A363" s="39"/>
      <c r="B363" s="40"/>
      <c r="C363" s="219" t="s">
        <v>485</v>
      </c>
      <c r="D363" s="219" t="s">
        <v>133</v>
      </c>
      <c r="E363" s="220" t="s">
        <v>486</v>
      </c>
      <c r="F363" s="221" t="s">
        <v>487</v>
      </c>
      <c r="G363" s="222" t="s">
        <v>136</v>
      </c>
      <c r="H363" s="223">
        <v>10.800000000000001</v>
      </c>
      <c r="I363" s="224"/>
      <c r="J363" s="225">
        <f>ROUND(I363*H363,2)</f>
        <v>0</v>
      </c>
      <c r="K363" s="221" t="s">
        <v>155</v>
      </c>
      <c r="L363" s="45"/>
      <c r="M363" s="226" t="s">
        <v>1</v>
      </c>
      <c r="N363" s="227" t="s">
        <v>42</v>
      </c>
      <c r="O363" s="92"/>
      <c r="P363" s="228">
        <f>O363*H363</f>
        <v>0</v>
      </c>
      <c r="Q363" s="228">
        <v>0.00545</v>
      </c>
      <c r="R363" s="228">
        <f>Q363*H363</f>
        <v>0.058860000000000003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137</v>
      </c>
      <c r="AT363" s="230" t="s">
        <v>133</v>
      </c>
      <c r="AU363" s="230" t="s">
        <v>86</v>
      </c>
      <c r="AY363" s="18" t="s">
        <v>131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82</v>
      </c>
      <c r="BK363" s="231">
        <f>ROUND(I363*H363,2)</f>
        <v>0</v>
      </c>
      <c r="BL363" s="18" t="s">
        <v>137</v>
      </c>
      <c r="BM363" s="230" t="s">
        <v>488</v>
      </c>
    </row>
    <row r="364" s="2" customFormat="1">
      <c r="A364" s="39"/>
      <c r="B364" s="40"/>
      <c r="C364" s="41"/>
      <c r="D364" s="232" t="s">
        <v>139</v>
      </c>
      <c r="E364" s="41"/>
      <c r="F364" s="233" t="s">
        <v>489</v>
      </c>
      <c r="G364" s="41"/>
      <c r="H364" s="41"/>
      <c r="I364" s="234"/>
      <c r="J364" s="41"/>
      <c r="K364" s="41"/>
      <c r="L364" s="45"/>
      <c r="M364" s="235"/>
      <c r="N364" s="236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139</v>
      </c>
      <c r="AU364" s="18" t="s">
        <v>86</v>
      </c>
    </row>
    <row r="365" s="13" customFormat="1">
      <c r="A365" s="13"/>
      <c r="B365" s="237"/>
      <c r="C365" s="238"/>
      <c r="D365" s="232" t="s">
        <v>141</v>
      </c>
      <c r="E365" s="239" t="s">
        <v>1</v>
      </c>
      <c r="F365" s="240" t="s">
        <v>490</v>
      </c>
      <c r="G365" s="238"/>
      <c r="H365" s="241">
        <v>6.7999999999999998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7" t="s">
        <v>141</v>
      </c>
      <c r="AU365" s="247" t="s">
        <v>86</v>
      </c>
      <c r="AV365" s="13" t="s">
        <v>86</v>
      </c>
      <c r="AW365" s="13" t="s">
        <v>32</v>
      </c>
      <c r="AX365" s="13" t="s">
        <v>77</v>
      </c>
      <c r="AY365" s="247" t="s">
        <v>131</v>
      </c>
    </row>
    <row r="366" s="13" customFormat="1">
      <c r="A366" s="13"/>
      <c r="B366" s="237"/>
      <c r="C366" s="238"/>
      <c r="D366" s="232" t="s">
        <v>141</v>
      </c>
      <c r="E366" s="239" t="s">
        <v>1</v>
      </c>
      <c r="F366" s="240" t="s">
        <v>491</v>
      </c>
      <c r="G366" s="238"/>
      <c r="H366" s="241">
        <v>4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7" t="s">
        <v>141</v>
      </c>
      <c r="AU366" s="247" t="s">
        <v>86</v>
      </c>
      <c r="AV366" s="13" t="s">
        <v>86</v>
      </c>
      <c r="AW366" s="13" t="s">
        <v>32</v>
      </c>
      <c r="AX366" s="13" t="s">
        <v>77</v>
      </c>
      <c r="AY366" s="247" t="s">
        <v>131</v>
      </c>
    </row>
    <row r="367" s="14" customFormat="1">
      <c r="A367" s="14"/>
      <c r="B367" s="248"/>
      <c r="C367" s="249"/>
      <c r="D367" s="232" t="s">
        <v>141</v>
      </c>
      <c r="E367" s="250" t="s">
        <v>1</v>
      </c>
      <c r="F367" s="251" t="s">
        <v>159</v>
      </c>
      <c r="G367" s="249"/>
      <c r="H367" s="252">
        <v>10.800000000000001</v>
      </c>
      <c r="I367" s="253"/>
      <c r="J367" s="249"/>
      <c r="K367" s="249"/>
      <c r="L367" s="254"/>
      <c r="M367" s="255"/>
      <c r="N367" s="256"/>
      <c r="O367" s="256"/>
      <c r="P367" s="256"/>
      <c r="Q367" s="256"/>
      <c r="R367" s="256"/>
      <c r="S367" s="256"/>
      <c r="T367" s="25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8" t="s">
        <v>141</v>
      </c>
      <c r="AU367" s="258" t="s">
        <v>86</v>
      </c>
      <c r="AV367" s="14" t="s">
        <v>137</v>
      </c>
      <c r="AW367" s="14" t="s">
        <v>32</v>
      </c>
      <c r="AX367" s="14" t="s">
        <v>82</v>
      </c>
      <c r="AY367" s="258" t="s">
        <v>131</v>
      </c>
    </row>
    <row r="368" s="2" customFormat="1" ht="24.15" customHeight="1">
      <c r="A368" s="39"/>
      <c r="B368" s="40"/>
      <c r="C368" s="219" t="s">
        <v>492</v>
      </c>
      <c r="D368" s="219" t="s">
        <v>133</v>
      </c>
      <c r="E368" s="220" t="s">
        <v>493</v>
      </c>
      <c r="F368" s="221" t="s">
        <v>494</v>
      </c>
      <c r="G368" s="222" t="s">
        <v>136</v>
      </c>
      <c r="H368" s="223">
        <v>10.800000000000001</v>
      </c>
      <c r="I368" s="224"/>
      <c r="J368" s="225">
        <f>ROUND(I368*H368,2)</f>
        <v>0</v>
      </c>
      <c r="K368" s="221" t="s">
        <v>155</v>
      </c>
      <c r="L368" s="45"/>
      <c r="M368" s="226" t="s">
        <v>1</v>
      </c>
      <c r="N368" s="227" t="s">
        <v>42</v>
      </c>
      <c r="O368" s="92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137</v>
      </c>
      <c r="AT368" s="230" t="s">
        <v>133</v>
      </c>
      <c r="AU368" s="230" t="s">
        <v>86</v>
      </c>
      <c r="AY368" s="18" t="s">
        <v>131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82</v>
      </c>
      <c r="BK368" s="231">
        <f>ROUND(I368*H368,2)</f>
        <v>0</v>
      </c>
      <c r="BL368" s="18" t="s">
        <v>137</v>
      </c>
      <c r="BM368" s="230" t="s">
        <v>495</v>
      </c>
    </row>
    <row r="369" s="2" customFormat="1">
      <c r="A369" s="39"/>
      <c r="B369" s="40"/>
      <c r="C369" s="41"/>
      <c r="D369" s="232" t="s">
        <v>139</v>
      </c>
      <c r="E369" s="41"/>
      <c r="F369" s="233" t="s">
        <v>496</v>
      </c>
      <c r="G369" s="41"/>
      <c r="H369" s="41"/>
      <c r="I369" s="234"/>
      <c r="J369" s="41"/>
      <c r="K369" s="41"/>
      <c r="L369" s="45"/>
      <c r="M369" s="235"/>
      <c r="N369" s="236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139</v>
      </c>
      <c r="AU369" s="18" t="s">
        <v>86</v>
      </c>
    </row>
    <row r="370" s="2" customFormat="1" ht="24.15" customHeight="1">
      <c r="A370" s="39"/>
      <c r="B370" s="40"/>
      <c r="C370" s="219" t="s">
        <v>497</v>
      </c>
      <c r="D370" s="219" t="s">
        <v>133</v>
      </c>
      <c r="E370" s="220" t="s">
        <v>498</v>
      </c>
      <c r="F370" s="221" t="s">
        <v>499</v>
      </c>
      <c r="G370" s="222" t="s">
        <v>298</v>
      </c>
      <c r="H370" s="223">
        <v>1</v>
      </c>
      <c r="I370" s="224"/>
      <c r="J370" s="225">
        <f>ROUND(I370*H370,2)</f>
        <v>0</v>
      </c>
      <c r="K370" s="221" t="s">
        <v>155</v>
      </c>
      <c r="L370" s="45"/>
      <c r="M370" s="226" t="s">
        <v>1</v>
      </c>
      <c r="N370" s="227" t="s">
        <v>42</v>
      </c>
      <c r="O370" s="92"/>
      <c r="P370" s="228">
        <f>O370*H370</f>
        <v>0</v>
      </c>
      <c r="Q370" s="228">
        <v>0.03492</v>
      </c>
      <c r="R370" s="228">
        <f>Q370*H370</f>
        <v>0.03492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137</v>
      </c>
      <c r="AT370" s="230" t="s">
        <v>133</v>
      </c>
      <c r="AU370" s="230" t="s">
        <v>86</v>
      </c>
      <c r="AY370" s="18" t="s">
        <v>131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82</v>
      </c>
      <c r="BK370" s="231">
        <f>ROUND(I370*H370,2)</f>
        <v>0</v>
      </c>
      <c r="BL370" s="18" t="s">
        <v>137</v>
      </c>
      <c r="BM370" s="230" t="s">
        <v>500</v>
      </c>
    </row>
    <row r="371" s="2" customFormat="1">
      <c r="A371" s="39"/>
      <c r="B371" s="40"/>
      <c r="C371" s="41"/>
      <c r="D371" s="232" t="s">
        <v>139</v>
      </c>
      <c r="E371" s="41"/>
      <c r="F371" s="233" t="s">
        <v>501</v>
      </c>
      <c r="G371" s="41"/>
      <c r="H371" s="41"/>
      <c r="I371" s="234"/>
      <c r="J371" s="41"/>
      <c r="K371" s="41"/>
      <c r="L371" s="45"/>
      <c r="M371" s="235"/>
      <c r="N371" s="236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139</v>
      </c>
      <c r="AU371" s="18" t="s">
        <v>86</v>
      </c>
    </row>
    <row r="372" s="13" customFormat="1">
      <c r="A372" s="13"/>
      <c r="B372" s="237"/>
      <c r="C372" s="238"/>
      <c r="D372" s="232" t="s">
        <v>141</v>
      </c>
      <c r="E372" s="239" t="s">
        <v>1</v>
      </c>
      <c r="F372" s="240" t="s">
        <v>502</v>
      </c>
      <c r="G372" s="238"/>
      <c r="H372" s="241">
        <v>1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7" t="s">
        <v>141</v>
      </c>
      <c r="AU372" s="247" t="s">
        <v>86</v>
      </c>
      <c r="AV372" s="13" t="s">
        <v>86</v>
      </c>
      <c r="AW372" s="13" t="s">
        <v>32</v>
      </c>
      <c r="AX372" s="13" t="s">
        <v>82</v>
      </c>
      <c r="AY372" s="247" t="s">
        <v>131</v>
      </c>
    </row>
    <row r="373" s="2" customFormat="1" ht="24.15" customHeight="1">
      <c r="A373" s="39"/>
      <c r="B373" s="40"/>
      <c r="C373" s="219" t="s">
        <v>503</v>
      </c>
      <c r="D373" s="219" t="s">
        <v>133</v>
      </c>
      <c r="E373" s="220" t="s">
        <v>504</v>
      </c>
      <c r="F373" s="221" t="s">
        <v>505</v>
      </c>
      <c r="G373" s="222" t="s">
        <v>298</v>
      </c>
      <c r="H373" s="223">
        <v>18</v>
      </c>
      <c r="I373" s="224"/>
      <c r="J373" s="225">
        <f>ROUND(I373*H373,2)</f>
        <v>0</v>
      </c>
      <c r="K373" s="221" t="s">
        <v>155</v>
      </c>
      <c r="L373" s="45"/>
      <c r="M373" s="226" t="s">
        <v>1</v>
      </c>
      <c r="N373" s="227" t="s">
        <v>42</v>
      </c>
      <c r="O373" s="92"/>
      <c r="P373" s="228">
        <f>O373*H373</f>
        <v>0</v>
      </c>
      <c r="Q373" s="228">
        <v>0.12422</v>
      </c>
      <c r="R373" s="228">
        <f>Q373*H373</f>
        <v>2.2359599999999999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137</v>
      </c>
      <c r="AT373" s="230" t="s">
        <v>133</v>
      </c>
      <c r="AU373" s="230" t="s">
        <v>86</v>
      </c>
      <c r="AY373" s="18" t="s">
        <v>131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82</v>
      </c>
      <c r="BK373" s="231">
        <f>ROUND(I373*H373,2)</f>
        <v>0</v>
      </c>
      <c r="BL373" s="18" t="s">
        <v>137</v>
      </c>
      <c r="BM373" s="230" t="s">
        <v>506</v>
      </c>
    </row>
    <row r="374" s="2" customFormat="1">
      <c r="A374" s="39"/>
      <c r="B374" s="40"/>
      <c r="C374" s="41"/>
      <c r="D374" s="232" t="s">
        <v>139</v>
      </c>
      <c r="E374" s="41"/>
      <c r="F374" s="233" t="s">
        <v>507</v>
      </c>
      <c r="G374" s="41"/>
      <c r="H374" s="41"/>
      <c r="I374" s="234"/>
      <c r="J374" s="41"/>
      <c r="K374" s="41"/>
      <c r="L374" s="45"/>
      <c r="M374" s="235"/>
      <c r="N374" s="236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139</v>
      </c>
      <c r="AU374" s="18" t="s">
        <v>86</v>
      </c>
    </row>
    <row r="375" s="13" customFormat="1">
      <c r="A375" s="13"/>
      <c r="B375" s="237"/>
      <c r="C375" s="238"/>
      <c r="D375" s="232" t="s">
        <v>141</v>
      </c>
      <c r="E375" s="239" t="s">
        <v>1</v>
      </c>
      <c r="F375" s="240" t="s">
        <v>251</v>
      </c>
      <c r="G375" s="238"/>
      <c r="H375" s="241">
        <v>18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7" t="s">
        <v>141</v>
      </c>
      <c r="AU375" s="247" t="s">
        <v>86</v>
      </c>
      <c r="AV375" s="13" t="s">
        <v>86</v>
      </c>
      <c r="AW375" s="13" t="s">
        <v>32</v>
      </c>
      <c r="AX375" s="13" t="s">
        <v>82</v>
      </c>
      <c r="AY375" s="247" t="s">
        <v>131</v>
      </c>
    </row>
    <row r="376" s="2" customFormat="1" ht="21.75" customHeight="1">
      <c r="A376" s="39"/>
      <c r="B376" s="40"/>
      <c r="C376" s="260" t="s">
        <v>508</v>
      </c>
      <c r="D376" s="260" t="s">
        <v>232</v>
      </c>
      <c r="E376" s="261" t="s">
        <v>509</v>
      </c>
      <c r="F376" s="262" t="s">
        <v>510</v>
      </c>
      <c r="G376" s="263" t="s">
        <v>298</v>
      </c>
      <c r="H376" s="264">
        <v>18.199999999999999</v>
      </c>
      <c r="I376" s="265"/>
      <c r="J376" s="266">
        <f>ROUND(I376*H376,2)</f>
        <v>0</v>
      </c>
      <c r="K376" s="262" t="s">
        <v>155</v>
      </c>
      <c r="L376" s="267"/>
      <c r="M376" s="268" t="s">
        <v>1</v>
      </c>
      <c r="N376" s="269" t="s">
        <v>42</v>
      </c>
      <c r="O376" s="92"/>
      <c r="P376" s="228">
        <f>O376*H376</f>
        <v>0</v>
      </c>
      <c r="Q376" s="228">
        <v>0.067000000000000004</v>
      </c>
      <c r="R376" s="228">
        <f>Q376*H376</f>
        <v>1.2194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183</v>
      </c>
      <c r="AT376" s="230" t="s">
        <v>232</v>
      </c>
      <c r="AU376" s="230" t="s">
        <v>86</v>
      </c>
      <c r="AY376" s="18" t="s">
        <v>131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82</v>
      </c>
      <c r="BK376" s="231">
        <f>ROUND(I376*H376,2)</f>
        <v>0</v>
      </c>
      <c r="BL376" s="18" t="s">
        <v>137</v>
      </c>
      <c r="BM376" s="230" t="s">
        <v>511</v>
      </c>
    </row>
    <row r="377" s="2" customFormat="1">
      <c r="A377" s="39"/>
      <c r="B377" s="40"/>
      <c r="C377" s="41"/>
      <c r="D377" s="232" t="s">
        <v>139</v>
      </c>
      <c r="E377" s="41"/>
      <c r="F377" s="233" t="s">
        <v>510</v>
      </c>
      <c r="G377" s="41"/>
      <c r="H377" s="41"/>
      <c r="I377" s="234"/>
      <c r="J377" s="41"/>
      <c r="K377" s="41"/>
      <c r="L377" s="45"/>
      <c r="M377" s="235"/>
      <c r="N377" s="236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139</v>
      </c>
      <c r="AU377" s="18" t="s">
        <v>86</v>
      </c>
    </row>
    <row r="378" s="13" customFormat="1">
      <c r="A378" s="13"/>
      <c r="B378" s="237"/>
      <c r="C378" s="238"/>
      <c r="D378" s="232" t="s">
        <v>141</v>
      </c>
      <c r="E378" s="239" t="s">
        <v>1</v>
      </c>
      <c r="F378" s="240" t="s">
        <v>512</v>
      </c>
      <c r="G378" s="238"/>
      <c r="H378" s="241">
        <v>18.199999999999999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7" t="s">
        <v>141</v>
      </c>
      <c r="AU378" s="247" t="s">
        <v>86</v>
      </c>
      <c r="AV378" s="13" t="s">
        <v>86</v>
      </c>
      <c r="AW378" s="13" t="s">
        <v>32</v>
      </c>
      <c r="AX378" s="13" t="s">
        <v>82</v>
      </c>
      <c r="AY378" s="247" t="s">
        <v>131</v>
      </c>
    </row>
    <row r="379" s="2" customFormat="1" ht="24.15" customHeight="1">
      <c r="A379" s="39"/>
      <c r="B379" s="40"/>
      <c r="C379" s="219" t="s">
        <v>513</v>
      </c>
      <c r="D379" s="219" t="s">
        <v>133</v>
      </c>
      <c r="E379" s="220" t="s">
        <v>514</v>
      </c>
      <c r="F379" s="221" t="s">
        <v>515</v>
      </c>
      <c r="G379" s="222" t="s">
        <v>298</v>
      </c>
      <c r="H379" s="223">
        <v>18</v>
      </c>
      <c r="I379" s="224"/>
      <c r="J379" s="225">
        <f>ROUND(I379*H379,2)</f>
        <v>0</v>
      </c>
      <c r="K379" s="221" t="s">
        <v>155</v>
      </c>
      <c r="L379" s="45"/>
      <c r="M379" s="226" t="s">
        <v>1</v>
      </c>
      <c r="N379" s="227" t="s">
        <v>42</v>
      </c>
      <c r="O379" s="92"/>
      <c r="P379" s="228">
        <f>O379*H379</f>
        <v>0</v>
      </c>
      <c r="Q379" s="228">
        <v>0.02972</v>
      </c>
      <c r="R379" s="228">
        <f>Q379*H379</f>
        <v>0.53495999999999999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137</v>
      </c>
      <c r="AT379" s="230" t="s">
        <v>133</v>
      </c>
      <c r="AU379" s="230" t="s">
        <v>86</v>
      </c>
      <c r="AY379" s="18" t="s">
        <v>131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82</v>
      </c>
      <c r="BK379" s="231">
        <f>ROUND(I379*H379,2)</f>
        <v>0</v>
      </c>
      <c r="BL379" s="18" t="s">
        <v>137</v>
      </c>
      <c r="BM379" s="230" t="s">
        <v>516</v>
      </c>
    </row>
    <row r="380" s="2" customFormat="1">
      <c r="A380" s="39"/>
      <c r="B380" s="40"/>
      <c r="C380" s="41"/>
      <c r="D380" s="232" t="s">
        <v>139</v>
      </c>
      <c r="E380" s="41"/>
      <c r="F380" s="233" t="s">
        <v>517</v>
      </c>
      <c r="G380" s="41"/>
      <c r="H380" s="41"/>
      <c r="I380" s="234"/>
      <c r="J380" s="41"/>
      <c r="K380" s="41"/>
      <c r="L380" s="45"/>
      <c r="M380" s="235"/>
      <c r="N380" s="236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139</v>
      </c>
      <c r="AU380" s="18" t="s">
        <v>86</v>
      </c>
    </row>
    <row r="381" s="13" customFormat="1">
      <c r="A381" s="13"/>
      <c r="B381" s="237"/>
      <c r="C381" s="238"/>
      <c r="D381" s="232" t="s">
        <v>141</v>
      </c>
      <c r="E381" s="239" t="s">
        <v>1</v>
      </c>
      <c r="F381" s="240" t="s">
        <v>251</v>
      </c>
      <c r="G381" s="238"/>
      <c r="H381" s="241">
        <v>18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7" t="s">
        <v>141</v>
      </c>
      <c r="AU381" s="247" t="s">
        <v>86</v>
      </c>
      <c r="AV381" s="13" t="s">
        <v>86</v>
      </c>
      <c r="AW381" s="13" t="s">
        <v>32</v>
      </c>
      <c r="AX381" s="13" t="s">
        <v>82</v>
      </c>
      <c r="AY381" s="247" t="s">
        <v>131</v>
      </c>
    </row>
    <row r="382" s="2" customFormat="1" ht="21.75" customHeight="1">
      <c r="A382" s="39"/>
      <c r="B382" s="40"/>
      <c r="C382" s="260" t="s">
        <v>518</v>
      </c>
      <c r="D382" s="260" t="s">
        <v>232</v>
      </c>
      <c r="E382" s="261" t="s">
        <v>519</v>
      </c>
      <c r="F382" s="262" t="s">
        <v>520</v>
      </c>
      <c r="G382" s="263" t="s">
        <v>298</v>
      </c>
      <c r="H382" s="264">
        <v>18.199999999999999</v>
      </c>
      <c r="I382" s="265"/>
      <c r="J382" s="266">
        <f>ROUND(I382*H382,2)</f>
        <v>0</v>
      </c>
      <c r="K382" s="262" t="s">
        <v>155</v>
      </c>
      <c r="L382" s="267"/>
      <c r="M382" s="268" t="s">
        <v>1</v>
      </c>
      <c r="N382" s="269" t="s">
        <v>42</v>
      </c>
      <c r="O382" s="92"/>
      <c r="P382" s="228">
        <f>O382*H382</f>
        <v>0</v>
      </c>
      <c r="Q382" s="228">
        <v>0.040000000000000001</v>
      </c>
      <c r="R382" s="228">
        <f>Q382*H382</f>
        <v>0.72799999999999998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183</v>
      </c>
      <c r="AT382" s="230" t="s">
        <v>232</v>
      </c>
      <c r="AU382" s="230" t="s">
        <v>86</v>
      </c>
      <c r="AY382" s="18" t="s">
        <v>131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82</v>
      </c>
      <c r="BK382" s="231">
        <f>ROUND(I382*H382,2)</f>
        <v>0</v>
      </c>
      <c r="BL382" s="18" t="s">
        <v>137</v>
      </c>
      <c r="BM382" s="230" t="s">
        <v>521</v>
      </c>
    </row>
    <row r="383" s="2" customFormat="1">
      <c r="A383" s="39"/>
      <c r="B383" s="40"/>
      <c r="C383" s="41"/>
      <c r="D383" s="232" t="s">
        <v>139</v>
      </c>
      <c r="E383" s="41"/>
      <c r="F383" s="233" t="s">
        <v>520</v>
      </c>
      <c r="G383" s="41"/>
      <c r="H383" s="41"/>
      <c r="I383" s="234"/>
      <c r="J383" s="41"/>
      <c r="K383" s="41"/>
      <c r="L383" s="45"/>
      <c r="M383" s="235"/>
      <c r="N383" s="236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139</v>
      </c>
      <c r="AU383" s="18" t="s">
        <v>86</v>
      </c>
    </row>
    <row r="384" s="13" customFormat="1">
      <c r="A384" s="13"/>
      <c r="B384" s="237"/>
      <c r="C384" s="238"/>
      <c r="D384" s="232" t="s">
        <v>141</v>
      </c>
      <c r="E384" s="239" t="s">
        <v>1</v>
      </c>
      <c r="F384" s="240" t="s">
        <v>512</v>
      </c>
      <c r="G384" s="238"/>
      <c r="H384" s="241">
        <v>18.199999999999999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141</v>
      </c>
      <c r="AU384" s="247" t="s">
        <v>86</v>
      </c>
      <c r="AV384" s="13" t="s">
        <v>86</v>
      </c>
      <c r="AW384" s="13" t="s">
        <v>32</v>
      </c>
      <c r="AX384" s="13" t="s">
        <v>82</v>
      </c>
      <c r="AY384" s="247" t="s">
        <v>131</v>
      </c>
    </row>
    <row r="385" s="2" customFormat="1" ht="24.15" customHeight="1">
      <c r="A385" s="39"/>
      <c r="B385" s="40"/>
      <c r="C385" s="219" t="s">
        <v>522</v>
      </c>
      <c r="D385" s="219" t="s">
        <v>133</v>
      </c>
      <c r="E385" s="220" t="s">
        <v>523</v>
      </c>
      <c r="F385" s="221" t="s">
        <v>524</v>
      </c>
      <c r="G385" s="222" t="s">
        <v>298</v>
      </c>
      <c r="H385" s="223">
        <v>17</v>
      </c>
      <c r="I385" s="224"/>
      <c r="J385" s="225">
        <f>ROUND(I385*H385,2)</f>
        <v>0</v>
      </c>
      <c r="K385" s="221" t="s">
        <v>155</v>
      </c>
      <c r="L385" s="45"/>
      <c r="M385" s="226" t="s">
        <v>1</v>
      </c>
      <c r="N385" s="227" t="s">
        <v>42</v>
      </c>
      <c r="O385" s="92"/>
      <c r="P385" s="228">
        <f>O385*H385</f>
        <v>0</v>
      </c>
      <c r="Q385" s="228">
        <v>0.02972</v>
      </c>
      <c r="R385" s="228">
        <f>Q385*H385</f>
        <v>0.50524000000000002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137</v>
      </c>
      <c r="AT385" s="230" t="s">
        <v>133</v>
      </c>
      <c r="AU385" s="230" t="s">
        <v>86</v>
      </c>
      <c r="AY385" s="18" t="s">
        <v>131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82</v>
      </c>
      <c r="BK385" s="231">
        <f>ROUND(I385*H385,2)</f>
        <v>0</v>
      </c>
      <c r="BL385" s="18" t="s">
        <v>137</v>
      </c>
      <c r="BM385" s="230" t="s">
        <v>525</v>
      </c>
    </row>
    <row r="386" s="2" customFormat="1">
      <c r="A386" s="39"/>
      <c r="B386" s="40"/>
      <c r="C386" s="41"/>
      <c r="D386" s="232" t="s">
        <v>139</v>
      </c>
      <c r="E386" s="41"/>
      <c r="F386" s="233" t="s">
        <v>526</v>
      </c>
      <c r="G386" s="41"/>
      <c r="H386" s="41"/>
      <c r="I386" s="234"/>
      <c r="J386" s="41"/>
      <c r="K386" s="41"/>
      <c r="L386" s="45"/>
      <c r="M386" s="235"/>
      <c r="N386" s="236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139</v>
      </c>
      <c r="AU386" s="18" t="s">
        <v>86</v>
      </c>
    </row>
    <row r="387" s="13" customFormat="1">
      <c r="A387" s="13"/>
      <c r="B387" s="237"/>
      <c r="C387" s="238"/>
      <c r="D387" s="232" t="s">
        <v>141</v>
      </c>
      <c r="E387" s="239" t="s">
        <v>1</v>
      </c>
      <c r="F387" s="240" t="s">
        <v>245</v>
      </c>
      <c r="G387" s="238"/>
      <c r="H387" s="241">
        <v>17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7" t="s">
        <v>141</v>
      </c>
      <c r="AU387" s="247" t="s">
        <v>86</v>
      </c>
      <c r="AV387" s="13" t="s">
        <v>86</v>
      </c>
      <c r="AW387" s="13" t="s">
        <v>32</v>
      </c>
      <c r="AX387" s="13" t="s">
        <v>77</v>
      </c>
      <c r="AY387" s="247" t="s">
        <v>131</v>
      </c>
    </row>
    <row r="388" s="14" customFormat="1">
      <c r="A388" s="14"/>
      <c r="B388" s="248"/>
      <c r="C388" s="249"/>
      <c r="D388" s="232" t="s">
        <v>141</v>
      </c>
      <c r="E388" s="250" t="s">
        <v>1</v>
      </c>
      <c r="F388" s="251" t="s">
        <v>159</v>
      </c>
      <c r="G388" s="249"/>
      <c r="H388" s="252">
        <v>17</v>
      </c>
      <c r="I388" s="253"/>
      <c r="J388" s="249"/>
      <c r="K388" s="249"/>
      <c r="L388" s="254"/>
      <c r="M388" s="255"/>
      <c r="N388" s="256"/>
      <c r="O388" s="256"/>
      <c r="P388" s="256"/>
      <c r="Q388" s="256"/>
      <c r="R388" s="256"/>
      <c r="S388" s="256"/>
      <c r="T388" s="25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8" t="s">
        <v>141</v>
      </c>
      <c r="AU388" s="258" t="s">
        <v>86</v>
      </c>
      <c r="AV388" s="14" t="s">
        <v>137</v>
      </c>
      <c r="AW388" s="14" t="s">
        <v>32</v>
      </c>
      <c r="AX388" s="14" t="s">
        <v>82</v>
      </c>
      <c r="AY388" s="258" t="s">
        <v>131</v>
      </c>
    </row>
    <row r="389" s="2" customFormat="1" ht="24.15" customHeight="1">
      <c r="A389" s="39"/>
      <c r="B389" s="40"/>
      <c r="C389" s="260" t="s">
        <v>527</v>
      </c>
      <c r="D389" s="260" t="s">
        <v>232</v>
      </c>
      <c r="E389" s="261" t="s">
        <v>528</v>
      </c>
      <c r="F389" s="262" t="s">
        <v>529</v>
      </c>
      <c r="G389" s="263" t="s">
        <v>298</v>
      </c>
      <c r="H389" s="264">
        <v>17.199999999999999</v>
      </c>
      <c r="I389" s="265"/>
      <c r="J389" s="266">
        <f>ROUND(I389*H389,2)</f>
        <v>0</v>
      </c>
      <c r="K389" s="262" t="s">
        <v>155</v>
      </c>
      <c r="L389" s="267"/>
      <c r="M389" s="268" t="s">
        <v>1</v>
      </c>
      <c r="N389" s="269" t="s">
        <v>42</v>
      </c>
      <c r="O389" s="92"/>
      <c r="P389" s="228">
        <f>O389*H389</f>
        <v>0</v>
      </c>
      <c r="Q389" s="228">
        <v>0.040000000000000001</v>
      </c>
      <c r="R389" s="228">
        <f>Q389*H389</f>
        <v>0.68799999999999994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183</v>
      </c>
      <c r="AT389" s="230" t="s">
        <v>232</v>
      </c>
      <c r="AU389" s="230" t="s">
        <v>86</v>
      </c>
      <c r="AY389" s="18" t="s">
        <v>131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82</v>
      </c>
      <c r="BK389" s="231">
        <f>ROUND(I389*H389,2)</f>
        <v>0</v>
      </c>
      <c r="BL389" s="18" t="s">
        <v>137</v>
      </c>
      <c r="BM389" s="230" t="s">
        <v>530</v>
      </c>
    </row>
    <row r="390" s="2" customFormat="1">
      <c r="A390" s="39"/>
      <c r="B390" s="40"/>
      <c r="C390" s="41"/>
      <c r="D390" s="232" t="s">
        <v>139</v>
      </c>
      <c r="E390" s="41"/>
      <c r="F390" s="233" t="s">
        <v>529</v>
      </c>
      <c r="G390" s="41"/>
      <c r="H390" s="41"/>
      <c r="I390" s="234"/>
      <c r="J390" s="41"/>
      <c r="K390" s="41"/>
      <c r="L390" s="45"/>
      <c r="M390" s="235"/>
      <c r="N390" s="236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139</v>
      </c>
      <c r="AU390" s="18" t="s">
        <v>86</v>
      </c>
    </row>
    <row r="391" s="13" customFormat="1">
      <c r="A391" s="13"/>
      <c r="B391" s="237"/>
      <c r="C391" s="238"/>
      <c r="D391" s="232" t="s">
        <v>141</v>
      </c>
      <c r="E391" s="239" t="s">
        <v>1</v>
      </c>
      <c r="F391" s="240" t="s">
        <v>531</v>
      </c>
      <c r="G391" s="238"/>
      <c r="H391" s="241">
        <v>17.199999999999999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141</v>
      </c>
      <c r="AU391" s="247" t="s">
        <v>86</v>
      </c>
      <c r="AV391" s="13" t="s">
        <v>86</v>
      </c>
      <c r="AW391" s="13" t="s">
        <v>32</v>
      </c>
      <c r="AX391" s="13" t="s">
        <v>82</v>
      </c>
      <c r="AY391" s="247" t="s">
        <v>131</v>
      </c>
    </row>
    <row r="392" s="2" customFormat="1" ht="24.15" customHeight="1">
      <c r="A392" s="39"/>
      <c r="B392" s="40"/>
      <c r="C392" s="219" t="s">
        <v>532</v>
      </c>
      <c r="D392" s="219" t="s">
        <v>133</v>
      </c>
      <c r="E392" s="220" t="s">
        <v>533</v>
      </c>
      <c r="F392" s="221" t="s">
        <v>534</v>
      </c>
      <c r="G392" s="222" t="s">
        <v>298</v>
      </c>
      <c r="H392" s="223">
        <v>17</v>
      </c>
      <c r="I392" s="224"/>
      <c r="J392" s="225">
        <f>ROUND(I392*H392,2)</f>
        <v>0</v>
      </c>
      <c r="K392" s="221" t="s">
        <v>155</v>
      </c>
      <c r="L392" s="45"/>
      <c r="M392" s="226" t="s">
        <v>1</v>
      </c>
      <c r="N392" s="227" t="s">
        <v>42</v>
      </c>
      <c r="O392" s="92"/>
      <c r="P392" s="228">
        <f>O392*H392</f>
        <v>0</v>
      </c>
      <c r="Q392" s="228">
        <v>0.02972</v>
      </c>
      <c r="R392" s="228">
        <f>Q392*H392</f>
        <v>0.50524000000000002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137</v>
      </c>
      <c r="AT392" s="230" t="s">
        <v>133</v>
      </c>
      <c r="AU392" s="230" t="s">
        <v>86</v>
      </c>
      <c r="AY392" s="18" t="s">
        <v>131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82</v>
      </c>
      <c r="BK392" s="231">
        <f>ROUND(I392*H392,2)</f>
        <v>0</v>
      </c>
      <c r="BL392" s="18" t="s">
        <v>137</v>
      </c>
      <c r="BM392" s="230" t="s">
        <v>535</v>
      </c>
    </row>
    <row r="393" s="2" customFormat="1">
      <c r="A393" s="39"/>
      <c r="B393" s="40"/>
      <c r="C393" s="41"/>
      <c r="D393" s="232" t="s">
        <v>139</v>
      </c>
      <c r="E393" s="41"/>
      <c r="F393" s="233" t="s">
        <v>536</v>
      </c>
      <c r="G393" s="41"/>
      <c r="H393" s="41"/>
      <c r="I393" s="234"/>
      <c r="J393" s="41"/>
      <c r="K393" s="41"/>
      <c r="L393" s="45"/>
      <c r="M393" s="235"/>
      <c r="N393" s="236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139</v>
      </c>
      <c r="AU393" s="18" t="s">
        <v>86</v>
      </c>
    </row>
    <row r="394" s="13" customFormat="1">
      <c r="A394" s="13"/>
      <c r="B394" s="237"/>
      <c r="C394" s="238"/>
      <c r="D394" s="232" t="s">
        <v>141</v>
      </c>
      <c r="E394" s="239" t="s">
        <v>1</v>
      </c>
      <c r="F394" s="240" t="s">
        <v>245</v>
      </c>
      <c r="G394" s="238"/>
      <c r="H394" s="241">
        <v>17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7" t="s">
        <v>141</v>
      </c>
      <c r="AU394" s="247" t="s">
        <v>86</v>
      </c>
      <c r="AV394" s="13" t="s">
        <v>86</v>
      </c>
      <c r="AW394" s="13" t="s">
        <v>32</v>
      </c>
      <c r="AX394" s="13" t="s">
        <v>82</v>
      </c>
      <c r="AY394" s="247" t="s">
        <v>131</v>
      </c>
    </row>
    <row r="395" s="2" customFormat="1" ht="24.15" customHeight="1">
      <c r="A395" s="39"/>
      <c r="B395" s="40"/>
      <c r="C395" s="260" t="s">
        <v>537</v>
      </c>
      <c r="D395" s="260" t="s">
        <v>232</v>
      </c>
      <c r="E395" s="261" t="s">
        <v>538</v>
      </c>
      <c r="F395" s="262" t="s">
        <v>539</v>
      </c>
      <c r="G395" s="263" t="s">
        <v>298</v>
      </c>
      <c r="H395" s="264">
        <v>17.199999999999999</v>
      </c>
      <c r="I395" s="265"/>
      <c r="J395" s="266">
        <f>ROUND(I395*H395,2)</f>
        <v>0</v>
      </c>
      <c r="K395" s="262" t="s">
        <v>155</v>
      </c>
      <c r="L395" s="267"/>
      <c r="M395" s="268" t="s">
        <v>1</v>
      </c>
      <c r="N395" s="269" t="s">
        <v>42</v>
      </c>
      <c r="O395" s="92"/>
      <c r="P395" s="228">
        <f>O395*H395</f>
        <v>0</v>
      </c>
      <c r="Q395" s="228">
        <v>0.089999999999999997</v>
      </c>
      <c r="R395" s="228">
        <f>Q395*H395</f>
        <v>1.5479999999999998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183</v>
      </c>
      <c r="AT395" s="230" t="s">
        <v>232</v>
      </c>
      <c r="AU395" s="230" t="s">
        <v>86</v>
      </c>
      <c r="AY395" s="18" t="s">
        <v>131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82</v>
      </c>
      <c r="BK395" s="231">
        <f>ROUND(I395*H395,2)</f>
        <v>0</v>
      </c>
      <c r="BL395" s="18" t="s">
        <v>137</v>
      </c>
      <c r="BM395" s="230" t="s">
        <v>540</v>
      </c>
    </row>
    <row r="396" s="2" customFormat="1">
      <c r="A396" s="39"/>
      <c r="B396" s="40"/>
      <c r="C396" s="41"/>
      <c r="D396" s="232" t="s">
        <v>139</v>
      </c>
      <c r="E396" s="41"/>
      <c r="F396" s="233" t="s">
        <v>539</v>
      </c>
      <c r="G396" s="41"/>
      <c r="H396" s="41"/>
      <c r="I396" s="234"/>
      <c r="J396" s="41"/>
      <c r="K396" s="41"/>
      <c r="L396" s="45"/>
      <c r="M396" s="235"/>
      <c r="N396" s="236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139</v>
      </c>
      <c r="AU396" s="18" t="s">
        <v>86</v>
      </c>
    </row>
    <row r="397" s="13" customFormat="1">
      <c r="A397" s="13"/>
      <c r="B397" s="237"/>
      <c r="C397" s="238"/>
      <c r="D397" s="232" t="s">
        <v>141</v>
      </c>
      <c r="E397" s="239" t="s">
        <v>1</v>
      </c>
      <c r="F397" s="240" t="s">
        <v>531</v>
      </c>
      <c r="G397" s="238"/>
      <c r="H397" s="241">
        <v>17.199999999999999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141</v>
      </c>
      <c r="AU397" s="247" t="s">
        <v>86</v>
      </c>
      <c r="AV397" s="13" t="s">
        <v>86</v>
      </c>
      <c r="AW397" s="13" t="s">
        <v>32</v>
      </c>
      <c r="AX397" s="13" t="s">
        <v>82</v>
      </c>
      <c r="AY397" s="247" t="s">
        <v>131</v>
      </c>
    </row>
    <row r="398" s="2" customFormat="1" ht="24.15" customHeight="1">
      <c r="A398" s="39"/>
      <c r="B398" s="40"/>
      <c r="C398" s="219" t="s">
        <v>541</v>
      </c>
      <c r="D398" s="219" t="s">
        <v>133</v>
      </c>
      <c r="E398" s="220" t="s">
        <v>542</v>
      </c>
      <c r="F398" s="221" t="s">
        <v>543</v>
      </c>
      <c r="G398" s="222" t="s">
        <v>298</v>
      </c>
      <c r="H398" s="223">
        <v>18</v>
      </c>
      <c r="I398" s="224"/>
      <c r="J398" s="225">
        <f>ROUND(I398*H398,2)</f>
        <v>0</v>
      </c>
      <c r="K398" s="221" t="s">
        <v>155</v>
      </c>
      <c r="L398" s="45"/>
      <c r="M398" s="226" t="s">
        <v>1</v>
      </c>
      <c r="N398" s="227" t="s">
        <v>42</v>
      </c>
      <c r="O398" s="92"/>
      <c r="P398" s="228">
        <f>O398*H398</f>
        <v>0</v>
      </c>
      <c r="Q398" s="228">
        <v>0.02972</v>
      </c>
      <c r="R398" s="228">
        <f>Q398*H398</f>
        <v>0.53495999999999999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137</v>
      </c>
      <c r="AT398" s="230" t="s">
        <v>133</v>
      </c>
      <c r="AU398" s="230" t="s">
        <v>86</v>
      </c>
      <c r="AY398" s="18" t="s">
        <v>131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82</v>
      </c>
      <c r="BK398" s="231">
        <f>ROUND(I398*H398,2)</f>
        <v>0</v>
      </c>
      <c r="BL398" s="18" t="s">
        <v>137</v>
      </c>
      <c r="BM398" s="230" t="s">
        <v>544</v>
      </c>
    </row>
    <row r="399" s="2" customFormat="1">
      <c r="A399" s="39"/>
      <c r="B399" s="40"/>
      <c r="C399" s="41"/>
      <c r="D399" s="232" t="s">
        <v>139</v>
      </c>
      <c r="E399" s="41"/>
      <c r="F399" s="233" t="s">
        <v>545</v>
      </c>
      <c r="G399" s="41"/>
      <c r="H399" s="41"/>
      <c r="I399" s="234"/>
      <c r="J399" s="41"/>
      <c r="K399" s="41"/>
      <c r="L399" s="45"/>
      <c r="M399" s="235"/>
      <c r="N399" s="236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139</v>
      </c>
      <c r="AU399" s="18" t="s">
        <v>86</v>
      </c>
    </row>
    <row r="400" s="13" customFormat="1">
      <c r="A400" s="13"/>
      <c r="B400" s="237"/>
      <c r="C400" s="238"/>
      <c r="D400" s="232" t="s">
        <v>141</v>
      </c>
      <c r="E400" s="239" t="s">
        <v>1</v>
      </c>
      <c r="F400" s="240" t="s">
        <v>251</v>
      </c>
      <c r="G400" s="238"/>
      <c r="H400" s="241">
        <v>18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141</v>
      </c>
      <c r="AU400" s="247" t="s">
        <v>86</v>
      </c>
      <c r="AV400" s="13" t="s">
        <v>86</v>
      </c>
      <c r="AW400" s="13" t="s">
        <v>32</v>
      </c>
      <c r="AX400" s="13" t="s">
        <v>82</v>
      </c>
      <c r="AY400" s="247" t="s">
        <v>131</v>
      </c>
    </row>
    <row r="401" s="2" customFormat="1" ht="33" customHeight="1">
      <c r="A401" s="39"/>
      <c r="B401" s="40"/>
      <c r="C401" s="260" t="s">
        <v>546</v>
      </c>
      <c r="D401" s="260" t="s">
        <v>232</v>
      </c>
      <c r="E401" s="261" t="s">
        <v>547</v>
      </c>
      <c r="F401" s="262" t="s">
        <v>548</v>
      </c>
      <c r="G401" s="263" t="s">
        <v>298</v>
      </c>
      <c r="H401" s="264">
        <v>18.199999999999999</v>
      </c>
      <c r="I401" s="265"/>
      <c r="J401" s="266">
        <f>ROUND(I401*H401,2)</f>
        <v>0</v>
      </c>
      <c r="K401" s="262" t="s">
        <v>155</v>
      </c>
      <c r="L401" s="267"/>
      <c r="M401" s="268" t="s">
        <v>1</v>
      </c>
      <c r="N401" s="269" t="s">
        <v>42</v>
      </c>
      <c r="O401" s="92"/>
      <c r="P401" s="228">
        <f>O401*H401</f>
        <v>0</v>
      </c>
      <c r="Q401" s="228">
        <v>0.29799999999999999</v>
      </c>
      <c r="R401" s="228">
        <f>Q401*H401</f>
        <v>5.4235999999999995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183</v>
      </c>
      <c r="AT401" s="230" t="s">
        <v>232</v>
      </c>
      <c r="AU401" s="230" t="s">
        <v>86</v>
      </c>
      <c r="AY401" s="18" t="s">
        <v>131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82</v>
      </c>
      <c r="BK401" s="231">
        <f>ROUND(I401*H401,2)</f>
        <v>0</v>
      </c>
      <c r="BL401" s="18" t="s">
        <v>137</v>
      </c>
      <c r="BM401" s="230" t="s">
        <v>549</v>
      </c>
    </row>
    <row r="402" s="2" customFormat="1">
      <c r="A402" s="39"/>
      <c r="B402" s="40"/>
      <c r="C402" s="41"/>
      <c r="D402" s="232" t="s">
        <v>139</v>
      </c>
      <c r="E402" s="41"/>
      <c r="F402" s="233" t="s">
        <v>548</v>
      </c>
      <c r="G402" s="41"/>
      <c r="H402" s="41"/>
      <c r="I402" s="234"/>
      <c r="J402" s="41"/>
      <c r="K402" s="41"/>
      <c r="L402" s="45"/>
      <c r="M402" s="235"/>
      <c r="N402" s="236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139</v>
      </c>
      <c r="AU402" s="18" t="s">
        <v>86</v>
      </c>
    </row>
    <row r="403" s="13" customFormat="1">
      <c r="A403" s="13"/>
      <c r="B403" s="237"/>
      <c r="C403" s="238"/>
      <c r="D403" s="232" t="s">
        <v>141</v>
      </c>
      <c r="E403" s="239" t="s">
        <v>1</v>
      </c>
      <c r="F403" s="240" t="s">
        <v>512</v>
      </c>
      <c r="G403" s="238"/>
      <c r="H403" s="241">
        <v>18.199999999999999</v>
      </c>
      <c r="I403" s="242"/>
      <c r="J403" s="238"/>
      <c r="K403" s="238"/>
      <c r="L403" s="243"/>
      <c r="M403" s="244"/>
      <c r="N403" s="245"/>
      <c r="O403" s="245"/>
      <c r="P403" s="245"/>
      <c r="Q403" s="245"/>
      <c r="R403" s="245"/>
      <c r="S403" s="245"/>
      <c r="T403" s="24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7" t="s">
        <v>141</v>
      </c>
      <c r="AU403" s="247" t="s">
        <v>86</v>
      </c>
      <c r="AV403" s="13" t="s">
        <v>86</v>
      </c>
      <c r="AW403" s="13" t="s">
        <v>32</v>
      </c>
      <c r="AX403" s="13" t="s">
        <v>82</v>
      </c>
      <c r="AY403" s="247" t="s">
        <v>131</v>
      </c>
    </row>
    <row r="404" s="2" customFormat="1" ht="24.15" customHeight="1">
      <c r="A404" s="39"/>
      <c r="B404" s="40"/>
      <c r="C404" s="219" t="s">
        <v>550</v>
      </c>
      <c r="D404" s="219" t="s">
        <v>133</v>
      </c>
      <c r="E404" s="220" t="s">
        <v>551</v>
      </c>
      <c r="F404" s="221" t="s">
        <v>552</v>
      </c>
      <c r="G404" s="222" t="s">
        <v>298</v>
      </c>
      <c r="H404" s="223">
        <v>15</v>
      </c>
      <c r="I404" s="224"/>
      <c r="J404" s="225">
        <f>ROUND(I404*H404,2)</f>
        <v>0</v>
      </c>
      <c r="K404" s="221" t="s">
        <v>155</v>
      </c>
      <c r="L404" s="45"/>
      <c r="M404" s="226" t="s">
        <v>1</v>
      </c>
      <c r="N404" s="227" t="s">
        <v>42</v>
      </c>
      <c r="O404" s="92"/>
      <c r="P404" s="228">
        <f>O404*H404</f>
        <v>0</v>
      </c>
      <c r="Q404" s="228">
        <v>0</v>
      </c>
      <c r="R404" s="228">
        <f>Q404*H404</f>
        <v>0</v>
      </c>
      <c r="S404" s="228">
        <v>0.10000000000000001</v>
      </c>
      <c r="T404" s="229">
        <f>S404*H404</f>
        <v>1.5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137</v>
      </c>
      <c r="AT404" s="230" t="s">
        <v>133</v>
      </c>
      <c r="AU404" s="230" t="s">
        <v>86</v>
      </c>
      <c r="AY404" s="18" t="s">
        <v>131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82</v>
      </c>
      <c r="BK404" s="231">
        <f>ROUND(I404*H404,2)</f>
        <v>0</v>
      </c>
      <c r="BL404" s="18" t="s">
        <v>137</v>
      </c>
      <c r="BM404" s="230" t="s">
        <v>553</v>
      </c>
    </row>
    <row r="405" s="2" customFormat="1">
      <c r="A405" s="39"/>
      <c r="B405" s="40"/>
      <c r="C405" s="41"/>
      <c r="D405" s="232" t="s">
        <v>139</v>
      </c>
      <c r="E405" s="41"/>
      <c r="F405" s="233" t="s">
        <v>554</v>
      </c>
      <c r="G405" s="41"/>
      <c r="H405" s="41"/>
      <c r="I405" s="234"/>
      <c r="J405" s="41"/>
      <c r="K405" s="41"/>
      <c r="L405" s="45"/>
      <c r="M405" s="235"/>
      <c r="N405" s="236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139</v>
      </c>
      <c r="AU405" s="18" t="s">
        <v>86</v>
      </c>
    </row>
    <row r="406" s="2" customFormat="1">
      <c r="A406" s="39"/>
      <c r="B406" s="40"/>
      <c r="C406" s="41"/>
      <c r="D406" s="232" t="s">
        <v>165</v>
      </c>
      <c r="E406" s="41"/>
      <c r="F406" s="259" t="s">
        <v>555</v>
      </c>
      <c r="G406" s="41"/>
      <c r="H406" s="41"/>
      <c r="I406" s="234"/>
      <c r="J406" s="41"/>
      <c r="K406" s="41"/>
      <c r="L406" s="45"/>
      <c r="M406" s="235"/>
      <c r="N406" s="236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165</v>
      </c>
      <c r="AU406" s="18" t="s">
        <v>86</v>
      </c>
    </row>
    <row r="407" s="2" customFormat="1" ht="37.8" customHeight="1">
      <c r="A407" s="39"/>
      <c r="B407" s="40"/>
      <c r="C407" s="219" t="s">
        <v>556</v>
      </c>
      <c r="D407" s="219" t="s">
        <v>133</v>
      </c>
      <c r="E407" s="220" t="s">
        <v>557</v>
      </c>
      <c r="F407" s="221" t="s">
        <v>558</v>
      </c>
      <c r="G407" s="222" t="s">
        <v>298</v>
      </c>
      <c r="H407" s="223">
        <v>2</v>
      </c>
      <c r="I407" s="224"/>
      <c r="J407" s="225">
        <f>ROUND(I407*H407,2)</f>
        <v>0</v>
      </c>
      <c r="K407" s="221" t="s">
        <v>155</v>
      </c>
      <c r="L407" s="45"/>
      <c r="M407" s="226" t="s">
        <v>1</v>
      </c>
      <c r="N407" s="227" t="s">
        <v>42</v>
      </c>
      <c r="O407" s="92"/>
      <c r="P407" s="228">
        <f>O407*H407</f>
        <v>0</v>
      </c>
      <c r="Q407" s="228">
        <v>0.089999999999999997</v>
      </c>
      <c r="R407" s="228">
        <f>Q407*H407</f>
        <v>0.17999999999999999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137</v>
      </c>
      <c r="AT407" s="230" t="s">
        <v>133</v>
      </c>
      <c r="AU407" s="230" t="s">
        <v>86</v>
      </c>
      <c r="AY407" s="18" t="s">
        <v>131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82</v>
      </c>
      <c r="BK407" s="231">
        <f>ROUND(I407*H407,2)</f>
        <v>0</v>
      </c>
      <c r="BL407" s="18" t="s">
        <v>137</v>
      </c>
      <c r="BM407" s="230" t="s">
        <v>559</v>
      </c>
    </row>
    <row r="408" s="2" customFormat="1">
      <c r="A408" s="39"/>
      <c r="B408" s="40"/>
      <c r="C408" s="41"/>
      <c r="D408" s="232" t="s">
        <v>139</v>
      </c>
      <c r="E408" s="41"/>
      <c r="F408" s="233" t="s">
        <v>560</v>
      </c>
      <c r="G408" s="41"/>
      <c r="H408" s="41"/>
      <c r="I408" s="234"/>
      <c r="J408" s="41"/>
      <c r="K408" s="41"/>
      <c r="L408" s="45"/>
      <c r="M408" s="235"/>
      <c r="N408" s="236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139</v>
      </c>
      <c r="AU408" s="18" t="s">
        <v>86</v>
      </c>
    </row>
    <row r="409" s="13" customFormat="1">
      <c r="A409" s="13"/>
      <c r="B409" s="237"/>
      <c r="C409" s="238"/>
      <c r="D409" s="232" t="s">
        <v>141</v>
      </c>
      <c r="E409" s="239" t="s">
        <v>1</v>
      </c>
      <c r="F409" s="240" t="s">
        <v>561</v>
      </c>
      <c r="G409" s="238"/>
      <c r="H409" s="241">
        <v>2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141</v>
      </c>
      <c r="AU409" s="247" t="s">
        <v>86</v>
      </c>
      <c r="AV409" s="13" t="s">
        <v>86</v>
      </c>
      <c r="AW409" s="13" t="s">
        <v>32</v>
      </c>
      <c r="AX409" s="13" t="s">
        <v>82</v>
      </c>
      <c r="AY409" s="247" t="s">
        <v>131</v>
      </c>
    </row>
    <row r="410" s="2" customFormat="1" ht="37.8" customHeight="1">
      <c r="A410" s="39"/>
      <c r="B410" s="40"/>
      <c r="C410" s="260" t="s">
        <v>562</v>
      </c>
      <c r="D410" s="260" t="s">
        <v>232</v>
      </c>
      <c r="E410" s="261" t="s">
        <v>563</v>
      </c>
      <c r="F410" s="262" t="s">
        <v>564</v>
      </c>
      <c r="G410" s="263" t="s">
        <v>298</v>
      </c>
      <c r="H410" s="264">
        <v>2</v>
      </c>
      <c r="I410" s="265"/>
      <c r="J410" s="266">
        <f>ROUND(I410*H410,2)</f>
        <v>0</v>
      </c>
      <c r="K410" s="262" t="s">
        <v>1</v>
      </c>
      <c r="L410" s="267"/>
      <c r="M410" s="268" t="s">
        <v>1</v>
      </c>
      <c r="N410" s="269" t="s">
        <v>42</v>
      </c>
      <c r="O410" s="92"/>
      <c r="P410" s="228">
        <f>O410*H410</f>
        <v>0</v>
      </c>
      <c r="Q410" s="228">
        <v>0.14599999999999999</v>
      </c>
      <c r="R410" s="228">
        <f>Q410*H410</f>
        <v>0.29199999999999998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183</v>
      </c>
      <c r="AT410" s="230" t="s">
        <v>232</v>
      </c>
      <c r="AU410" s="230" t="s">
        <v>86</v>
      </c>
      <c r="AY410" s="18" t="s">
        <v>131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82</v>
      </c>
      <c r="BK410" s="231">
        <f>ROUND(I410*H410,2)</f>
        <v>0</v>
      </c>
      <c r="BL410" s="18" t="s">
        <v>137</v>
      </c>
      <c r="BM410" s="230" t="s">
        <v>565</v>
      </c>
    </row>
    <row r="411" s="2" customFormat="1">
      <c r="A411" s="39"/>
      <c r="B411" s="40"/>
      <c r="C411" s="41"/>
      <c r="D411" s="232" t="s">
        <v>139</v>
      </c>
      <c r="E411" s="41"/>
      <c r="F411" s="233" t="s">
        <v>564</v>
      </c>
      <c r="G411" s="41"/>
      <c r="H411" s="41"/>
      <c r="I411" s="234"/>
      <c r="J411" s="41"/>
      <c r="K411" s="41"/>
      <c r="L411" s="45"/>
      <c r="M411" s="235"/>
      <c r="N411" s="236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139</v>
      </c>
      <c r="AU411" s="18" t="s">
        <v>86</v>
      </c>
    </row>
    <row r="412" s="2" customFormat="1">
      <c r="A412" s="39"/>
      <c r="B412" s="40"/>
      <c r="C412" s="41"/>
      <c r="D412" s="232" t="s">
        <v>165</v>
      </c>
      <c r="E412" s="41"/>
      <c r="F412" s="259" t="s">
        <v>566</v>
      </c>
      <c r="G412" s="41"/>
      <c r="H412" s="41"/>
      <c r="I412" s="234"/>
      <c r="J412" s="41"/>
      <c r="K412" s="41"/>
      <c r="L412" s="45"/>
      <c r="M412" s="235"/>
      <c r="N412" s="236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165</v>
      </c>
      <c r="AU412" s="18" t="s">
        <v>86</v>
      </c>
    </row>
    <row r="413" s="13" customFormat="1">
      <c r="A413" s="13"/>
      <c r="B413" s="237"/>
      <c r="C413" s="238"/>
      <c r="D413" s="232" t="s">
        <v>141</v>
      </c>
      <c r="E413" s="239" t="s">
        <v>1</v>
      </c>
      <c r="F413" s="240" t="s">
        <v>86</v>
      </c>
      <c r="G413" s="238"/>
      <c r="H413" s="241">
        <v>2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7" t="s">
        <v>141</v>
      </c>
      <c r="AU413" s="247" t="s">
        <v>86</v>
      </c>
      <c r="AV413" s="13" t="s">
        <v>86</v>
      </c>
      <c r="AW413" s="13" t="s">
        <v>32</v>
      </c>
      <c r="AX413" s="13" t="s">
        <v>82</v>
      </c>
      <c r="AY413" s="247" t="s">
        <v>131</v>
      </c>
    </row>
    <row r="414" s="2" customFormat="1" ht="24.15" customHeight="1">
      <c r="A414" s="39"/>
      <c r="B414" s="40"/>
      <c r="C414" s="219" t="s">
        <v>567</v>
      </c>
      <c r="D414" s="219" t="s">
        <v>133</v>
      </c>
      <c r="E414" s="220" t="s">
        <v>568</v>
      </c>
      <c r="F414" s="221" t="s">
        <v>569</v>
      </c>
      <c r="G414" s="222" t="s">
        <v>298</v>
      </c>
      <c r="H414" s="223">
        <v>18</v>
      </c>
      <c r="I414" s="224"/>
      <c r="J414" s="225">
        <f>ROUND(I414*H414,2)</f>
        <v>0</v>
      </c>
      <c r="K414" s="221" t="s">
        <v>155</v>
      </c>
      <c r="L414" s="45"/>
      <c r="M414" s="226" t="s">
        <v>1</v>
      </c>
      <c r="N414" s="227" t="s">
        <v>42</v>
      </c>
      <c r="O414" s="92"/>
      <c r="P414" s="228">
        <f>O414*H414</f>
        <v>0</v>
      </c>
      <c r="Q414" s="228">
        <v>0.21734000000000001</v>
      </c>
      <c r="R414" s="228">
        <f>Q414*H414</f>
        <v>3.9121200000000003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137</v>
      </c>
      <c r="AT414" s="230" t="s">
        <v>133</v>
      </c>
      <c r="AU414" s="230" t="s">
        <v>86</v>
      </c>
      <c r="AY414" s="18" t="s">
        <v>131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82</v>
      </c>
      <c r="BK414" s="231">
        <f>ROUND(I414*H414,2)</f>
        <v>0</v>
      </c>
      <c r="BL414" s="18" t="s">
        <v>137</v>
      </c>
      <c r="BM414" s="230" t="s">
        <v>570</v>
      </c>
    </row>
    <row r="415" s="2" customFormat="1">
      <c r="A415" s="39"/>
      <c r="B415" s="40"/>
      <c r="C415" s="41"/>
      <c r="D415" s="232" t="s">
        <v>139</v>
      </c>
      <c r="E415" s="41"/>
      <c r="F415" s="233" t="s">
        <v>569</v>
      </c>
      <c r="G415" s="41"/>
      <c r="H415" s="41"/>
      <c r="I415" s="234"/>
      <c r="J415" s="41"/>
      <c r="K415" s="41"/>
      <c r="L415" s="45"/>
      <c r="M415" s="235"/>
      <c r="N415" s="236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139</v>
      </c>
      <c r="AU415" s="18" t="s">
        <v>86</v>
      </c>
    </row>
    <row r="416" s="13" customFormat="1">
      <c r="A416" s="13"/>
      <c r="B416" s="237"/>
      <c r="C416" s="238"/>
      <c r="D416" s="232" t="s">
        <v>141</v>
      </c>
      <c r="E416" s="239" t="s">
        <v>1</v>
      </c>
      <c r="F416" s="240" t="s">
        <v>251</v>
      </c>
      <c r="G416" s="238"/>
      <c r="H416" s="241">
        <v>18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7" t="s">
        <v>141</v>
      </c>
      <c r="AU416" s="247" t="s">
        <v>86</v>
      </c>
      <c r="AV416" s="13" t="s">
        <v>86</v>
      </c>
      <c r="AW416" s="13" t="s">
        <v>32</v>
      </c>
      <c r="AX416" s="13" t="s">
        <v>82</v>
      </c>
      <c r="AY416" s="247" t="s">
        <v>131</v>
      </c>
    </row>
    <row r="417" s="2" customFormat="1" ht="24.15" customHeight="1">
      <c r="A417" s="39"/>
      <c r="B417" s="40"/>
      <c r="C417" s="260" t="s">
        <v>571</v>
      </c>
      <c r="D417" s="260" t="s">
        <v>232</v>
      </c>
      <c r="E417" s="261" t="s">
        <v>572</v>
      </c>
      <c r="F417" s="262" t="s">
        <v>573</v>
      </c>
      <c r="G417" s="263" t="s">
        <v>298</v>
      </c>
      <c r="H417" s="264">
        <v>18</v>
      </c>
      <c r="I417" s="265"/>
      <c r="J417" s="266">
        <f>ROUND(I417*H417,2)</f>
        <v>0</v>
      </c>
      <c r="K417" s="262" t="s">
        <v>1</v>
      </c>
      <c r="L417" s="267"/>
      <c r="M417" s="268" t="s">
        <v>1</v>
      </c>
      <c r="N417" s="269" t="s">
        <v>42</v>
      </c>
      <c r="O417" s="92"/>
      <c r="P417" s="228">
        <f>O417*H417</f>
        <v>0</v>
      </c>
      <c r="Q417" s="228">
        <v>0.108</v>
      </c>
      <c r="R417" s="228">
        <f>Q417*H417</f>
        <v>1.944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183</v>
      </c>
      <c r="AT417" s="230" t="s">
        <v>232</v>
      </c>
      <c r="AU417" s="230" t="s">
        <v>86</v>
      </c>
      <c r="AY417" s="18" t="s">
        <v>131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82</v>
      </c>
      <c r="BK417" s="231">
        <f>ROUND(I417*H417,2)</f>
        <v>0</v>
      </c>
      <c r="BL417" s="18" t="s">
        <v>137</v>
      </c>
      <c r="BM417" s="230" t="s">
        <v>574</v>
      </c>
    </row>
    <row r="418" s="2" customFormat="1">
      <c r="A418" s="39"/>
      <c r="B418" s="40"/>
      <c r="C418" s="41"/>
      <c r="D418" s="232" t="s">
        <v>139</v>
      </c>
      <c r="E418" s="41"/>
      <c r="F418" s="233" t="s">
        <v>575</v>
      </c>
      <c r="G418" s="41"/>
      <c r="H418" s="41"/>
      <c r="I418" s="234"/>
      <c r="J418" s="41"/>
      <c r="K418" s="41"/>
      <c r="L418" s="45"/>
      <c r="M418" s="235"/>
      <c r="N418" s="236"/>
      <c r="O418" s="92"/>
      <c r="P418" s="92"/>
      <c r="Q418" s="92"/>
      <c r="R418" s="92"/>
      <c r="S418" s="92"/>
      <c r="T418" s="93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139</v>
      </c>
      <c r="AU418" s="18" t="s">
        <v>86</v>
      </c>
    </row>
    <row r="419" s="13" customFormat="1">
      <c r="A419" s="13"/>
      <c r="B419" s="237"/>
      <c r="C419" s="238"/>
      <c r="D419" s="232" t="s">
        <v>141</v>
      </c>
      <c r="E419" s="239" t="s">
        <v>1</v>
      </c>
      <c r="F419" s="240" t="s">
        <v>251</v>
      </c>
      <c r="G419" s="238"/>
      <c r="H419" s="241">
        <v>18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7" t="s">
        <v>141</v>
      </c>
      <c r="AU419" s="247" t="s">
        <v>86</v>
      </c>
      <c r="AV419" s="13" t="s">
        <v>86</v>
      </c>
      <c r="AW419" s="13" t="s">
        <v>32</v>
      </c>
      <c r="AX419" s="13" t="s">
        <v>82</v>
      </c>
      <c r="AY419" s="247" t="s">
        <v>131</v>
      </c>
    </row>
    <row r="420" s="2" customFormat="1" ht="24.15" customHeight="1">
      <c r="A420" s="39"/>
      <c r="B420" s="40"/>
      <c r="C420" s="260" t="s">
        <v>576</v>
      </c>
      <c r="D420" s="260" t="s">
        <v>232</v>
      </c>
      <c r="E420" s="261" t="s">
        <v>577</v>
      </c>
      <c r="F420" s="262" t="s">
        <v>578</v>
      </c>
      <c r="G420" s="263" t="s">
        <v>298</v>
      </c>
      <c r="H420" s="264">
        <v>18</v>
      </c>
      <c r="I420" s="265"/>
      <c r="J420" s="266">
        <f>ROUND(I420*H420,2)</f>
        <v>0</v>
      </c>
      <c r="K420" s="262" t="s">
        <v>155</v>
      </c>
      <c r="L420" s="267"/>
      <c r="M420" s="268" t="s">
        <v>1</v>
      </c>
      <c r="N420" s="269" t="s">
        <v>42</v>
      </c>
      <c r="O420" s="92"/>
      <c r="P420" s="228">
        <f>O420*H420</f>
        <v>0</v>
      </c>
      <c r="Q420" s="228">
        <v>0.0060000000000000001</v>
      </c>
      <c r="R420" s="228">
        <f>Q420*H420</f>
        <v>0.108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183</v>
      </c>
      <c r="AT420" s="230" t="s">
        <v>232</v>
      </c>
      <c r="AU420" s="230" t="s">
        <v>86</v>
      </c>
      <c r="AY420" s="18" t="s">
        <v>131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82</v>
      </c>
      <c r="BK420" s="231">
        <f>ROUND(I420*H420,2)</f>
        <v>0</v>
      </c>
      <c r="BL420" s="18" t="s">
        <v>137</v>
      </c>
      <c r="BM420" s="230" t="s">
        <v>579</v>
      </c>
    </row>
    <row r="421" s="2" customFormat="1">
      <c r="A421" s="39"/>
      <c r="B421" s="40"/>
      <c r="C421" s="41"/>
      <c r="D421" s="232" t="s">
        <v>139</v>
      </c>
      <c r="E421" s="41"/>
      <c r="F421" s="233" t="s">
        <v>578</v>
      </c>
      <c r="G421" s="41"/>
      <c r="H421" s="41"/>
      <c r="I421" s="234"/>
      <c r="J421" s="41"/>
      <c r="K421" s="41"/>
      <c r="L421" s="45"/>
      <c r="M421" s="235"/>
      <c r="N421" s="236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139</v>
      </c>
      <c r="AU421" s="18" t="s">
        <v>86</v>
      </c>
    </row>
    <row r="422" s="13" customFormat="1">
      <c r="A422" s="13"/>
      <c r="B422" s="237"/>
      <c r="C422" s="238"/>
      <c r="D422" s="232" t="s">
        <v>141</v>
      </c>
      <c r="E422" s="239" t="s">
        <v>1</v>
      </c>
      <c r="F422" s="240" t="s">
        <v>251</v>
      </c>
      <c r="G422" s="238"/>
      <c r="H422" s="241">
        <v>18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7" t="s">
        <v>141</v>
      </c>
      <c r="AU422" s="247" t="s">
        <v>86</v>
      </c>
      <c r="AV422" s="13" t="s">
        <v>86</v>
      </c>
      <c r="AW422" s="13" t="s">
        <v>32</v>
      </c>
      <c r="AX422" s="13" t="s">
        <v>82</v>
      </c>
      <c r="AY422" s="247" t="s">
        <v>131</v>
      </c>
    </row>
    <row r="423" s="2" customFormat="1" ht="37.8" customHeight="1">
      <c r="A423" s="39"/>
      <c r="B423" s="40"/>
      <c r="C423" s="219" t="s">
        <v>580</v>
      </c>
      <c r="D423" s="219" t="s">
        <v>133</v>
      </c>
      <c r="E423" s="220" t="s">
        <v>581</v>
      </c>
      <c r="F423" s="221" t="s">
        <v>582</v>
      </c>
      <c r="G423" s="222" t="s">
        <v>298</v>
      </c>
      <c r="H423" s="223">
        <v>1</v>
      </c>
      <c r="I423" s="224"/>
      <c r="J423" s="225">
        <f>ROUND(I423*H423,2)</f>
        <v>0</v>
      </c>
      <c r="K423" s="221" t="s">
        <v>1</v>
      </c>
      <c r="L423" s="45"/>
      <c r="M423" s="226" t="s">
        <v>1</v>
      </c>
      <c r="N423" s="227" t="s">
        <v>42</v>
      </c>
      <c r="O423" s="92"/>
      <c r="P423" s="228">
        <f>O423*H423</f>
        <v>0</v>
      </c>
      <c r="Q423" s="228">
        <v>0.21734000000000001</v>
      </c>
      <c r="R423" s="228">
        <f>Q423*H423</f>
        <v>0.21734000000000001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137</v>
      </c>
      <c r="AT423" s="230" t="s">
        <v>133</v>
      </c>
      <c r="AU423" s="230" t="s">
        <v>86</v>
      </c>
      <c r="AY423" s="18" t="s">
        <v>131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82</v>
      </c>
      <c r="BK423" s="231">
        <f>ROUND(I423*H423,2)</f>
        <v>0</v>
      </c>
      <c r="BL423" s="18" t="s">
        <v>137</v>
      </c>
      <c r="BM423" s="230" t="s">
        <v>583</v>
      </c>
    </row>
    <row r="424" s="2" customFormat="1">
      <c r="A424" s="39"/>
      <c r="B424" s="40"/>
      <c r="C424" s="41"/>
      <c r="D424" s="232" t="s">
        <v>139</v>
      </c>
      <c r="E424" s="41"/>
      <c r="F424" s="233" t="s">
        <v>582</v>
      </c>
      <c r="G424" s="41"/>
      <c r="H424" s="41"/>
      <c r="I424" s="234"/>
      <c r="J424" s="41"/>
      <c r="K424" s="41"/>
      <c r="L424" s="45"/>
      <c r="M424" s="235"/>
      <c r="N424" s="236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139</v>
      </c>
      <c r="AU424" s="18" t="s">
        <v>86</v>
      </c>
    </row>
    <row r="425" s="13" customFormat="1">
      <c r="A425" s="13"/>
      <c r="B425" s="237"/>
      <c r="C425" s="238"/>
      <c r="D425" s="232" t="s">
        <v>141</v>
      </c>
      <c r="E425" s="239" t="s">
        <v>1</v>
      </c>
      <c r="F425" s="240" t="s">
        <v>82</v>
      </c>
      <c r="G425" s="238"/>
      <c r="H425" s="241">
        <v>1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141</v>
      </c>
      <c r="AU425" s="247" t="s">
        <v>86</v>
      </c>
      <c r="AV425" s="13" t="s">
        <v>86</v>
      </c>
      <c r="AW425" s="13" t="s">
        <v>32</v>
      </c>
      <c r="AX425" s="13" t="s">
        <v>82</v>
      </c>
      <c r="AY425" s="247" t="s">
        <v>131</v>
      </c>
    </row>
    <row r="426" s="2" customFormat="1" ht="24.15" customHeight="1">
      <c r="A426" s="39"/>
      <c r="B426" s="40"/>
      <c r="C426" s="219" t="s">
        <v>584</v>
      </c>
      <c r="D426" s="219" t="s">
        <v>133</v>
      </c>
      <c r="E426" s="220" t="s">
        <v>585</v>
      </c>
      <c r="F426" s="221" t="s">
        <v>586</v>
      </c>
      <c r="G426" s="222" t="s">
        <v>298</v>
      </c>
      <c r="H426" s="223">
        <v>22</v>
      </c>
      <c r="I426" s="224"/>
      <c r="J426" s="225">
        <f>ROUND(I426*H426,2)</f>
        <v>0</v>
      </c>
      <c r="K426" s="221" t="s">
        <v>1</v>
      </c>
      <c r="L426" s="45"/>
      <c r="M426" s="226" t="s">
        <v>1</v>
      </c>
      <c r="N426" s="227" t="s">
        <v>42</v>
      </c>
      <c r="O426" s="92"/>
      <c r="P426" s="228">
        <f>O426*H426</f>
        <v>0</v>
      </c>
      <c r="Q426" s="228">
        <v>0.42080000000000001</v>
      </c>
      <c r="R426" s="228">
        <f>Q426*H426</f>
        <v>9.2576000000000001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137</v>
      </c>
      <c r="AT426" s="230" t="s">
        <v>133</v>
      </c>
      <c r="AU426" s="230" t="s">
        <v>86</v>
      </c>
      <c r="AY426" s="18" t="s">
        <v>131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82</v>
      </c>
      <c r="BK426" s="231">
        <f>ROUND(I426*H426,2)</f>
        <v>0</v>
      </c>
      <c r="BL426" s="18" t="s">
        <v>137</v>
      </c>
      <c r="BM426" s="230" t="s">
        <v>587</v>
      </c>
    </row>
    <row r="427" s="2" customFormat="1">
      <c r="A427" s="39"/>
      <c r="B427" s="40"/>
      <c r="C427" s="41"/>
      <c r="D427" s="232" t="s">
        <v>139</v>
      </c>
      <c r="E427" s="41"/>
      <c r="F427" s="233" t="s">
        <v>586</v>
      </c>
      <c r="G427" s="41"/>
      <c r="H427" s="41"/>
      <c r="I427" s="234"/>
      <c r="J427" s="41"/>
      <c r="K427" s="41"/>
      <c r="L427" s="45"/>
      <c r="M427" s="235"/>
      <c r="N427" s="236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139</v>
      </c>
      <c r="AU427" s="18" t="s">
        <v>86</v>
      </c>
    </row>
    <row r="428" s="13" customFormat="1">
      <c r="A428" s="13"/>
      <c r="B428" s="237"/>
      <c r="C428" s="238"/>
      <c r="D428" s="232" t="s">
        <v>141</v>
      </c>
      <c r="E428" s="239" t="s">
        <v>1</v>
      </c>
      <c r="F428" s="240" t="s">
        <v>277</v>
      </c>
      <c r="G428" s="238"/>
      <c r="H428" s="241">
        <v>22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7" t="s">
        <v>141</v>
      </c>
      <c r="AU428" s="247" t="s">
        <v>86</v>
      </c>
      <c r="AV428" s="13" t="s">
        <v>86</v>
      </c>
      <c r="AW428" s="13" t="s">
        <v>32</v>
      </c>
      <c r="AX428" s="13" t="s">
        <v>82</v>
      </c>
      <c r="AY428" s="247" t="s">
        <v>131</v>
      </c>
    </row>
    <row r="429" s="2" customFormat="1" ht="33" customHeight="1">
      <c r="A429" s="39"/>
      <c r="B429" s="40"/>
      <c r="C429" s="219" t="s">
        <v>588</v>
      </c>
      <c r="D429" s="219" t="s">
        <v>133</v>
      </c>
      <c r="E429" s="220" t="s">
        <v>589</v>
      </c>
      <c r="F429" s="221" t="s">
        <v>590</v>
      </c>
      <c r="G429" s="222" t="s">
        <v>298</v>
      </c>
      <c r="H429" s="223">
        <v>24</v>
      </c>
      <c r="I429" s="224"/>
      <c r="J429" s="225">
        <f>ROUND(I429*H429,2)</f>
        <v>0</v>
      </c>
      <c r="K429" s="221" t="s">
        <v>1</v>
      </c>
      <c r="L429" s="45"/>
      <c r="M429" s="226" t="s">
        <v>1</v>
      </c>
      <c r="N429" s="227" t="s">
        <v>42</v>
      </c>
      <c r="O429" s="92"/>
      <c r="P429" s="228">
        <f>O429*H429</f>
        <v>0</v>
      </c>
      <c r="Q429" s="228">
        <v>0.31108000000000002</v>
      </c>
      <c r="R429" s="228">
        <f>Q429*H429</f>
        <v>7.4659200000000006</v>
      </c>
      <c r="S429" s="228">
        <v>0</v>
      </c>
      <c r="T429" s="22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0" t="s">
        <v>137</v>
      </c>
      <c r="AT429" s="230" t="s">
        <v>133</v>
      </c>
      <c r="AU429" s="230" t="s">
        <v>86</v>
      </c>
      <c r="AY429" s="18" t="s">
        <v>131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8" t="s">
        <v>82</v>
      </c>
      <c r="BK429" s="231">
        <f>ROUND(I429*H429,2)</f>
        <v>0</v>
      </c>
      <c r="BL429" s="18" t="s">
        <v>137</v>
      </c>
      <c r="BM429" s="230" t="s">
        <v>591</v>
      </c>
    </row>
    <row r="430" s="2" customFormat="1">
      <c r="A430" s="39"/>
      <c r="B430" s="40"/>
      <c r="C430" s="41"/>
      <c r="D430" s="232" t="s">
        <v>139</v>
      </c>
      <c r="E430" s="41"/>
      <c r="F430" s="233" t="s">
        <v>592</v>
      </c>
      <c r="G430" s="41"/>
      <c r="H430" s="41"/>
      <c r="I430" s="234"/>
      <c r="J430" s="41"/>
      <c r="K430" s="41"/>
      <c r="L430" s="45"/>
      <c r="M430" s="235"/>
      <c r="N430" s="236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139</v>
      </c>
      <c r="AU430" s="18" t="s">
        <v>86</v>
      </c>
    </row>
    <row r="431" s="13" customFormat="1">
      <c r="A431" s="13"/>
      <c r="B431" s="237"/>
      <c r="C431" s="238"/>
      <c r="D431" s="232" t="s">
        <v>141</v>
      </c>
      <c r="E431" s="239" t="s">
        <v>1</v>
      </c>
      <c r="F431" s="240" t="s">
        <v>295</v>
      </c>
      <c r="G431" s="238"/>
      <c r="H431" s="241">
        <v>24</v>
      </c>
      <c r="I431" s="242"/>
      <c r="J431" s="238"/>
      <c r="K431" s="238"/>
      <c r="L431" s="243"/>
      <c r="M431" s="244"/>
      <c r="N431" s="245"/>
      <c r="O431" s="245"/>
      <c r="P431" s="245"/>
      <c r="Q431" s="245"/>
      <c r="R431" s="245"/>
      <c r="S431" s="245"/>
      <c r="T431" s="24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7" t="s">
        <v>141</v>
      </c>
      <c r="AU431" s="247" t="s">
        <v>86</v>
      </c>
      <c r="AV431" s="13" t="s">
        <v>86</v>
      </c>
      <c r="AW431" s="13" t="s">
        <v>32</v>
      </c>
      <c r="AX431" s="13" t="s">
        <v>82</v>
      </c>
      <c r="AY431" s="247" t="s">
        <v>131</v>
      </c>
    </row>
    <row r="432" s="2" customFormat="1" ht="24.15" customHeight="1">
      <c r="A432" s="39"/>
      <c r="B432" s="40"/>
      <c r="C432" s="219" t="s">
        <v>593</v>
      </c>
      <c r="D432" s="219" t="s">
        <v>133</v>
      </c>
      <c r="E432" s="220" t="s">
        <v>594</v>
      </c>
      <c r="F432" s="221" t="s">
        <v>595</v>
      </c>
      <c r="G432" s="222" t="s">
        <v>171</v>
      </c>
      <c r="H432" s="223">
        <v>8.5500000000000007</v>
      </c>
      <c r="I432" s="224"/>
      <c r="J432" s="225">
        <f>ROUND(I432*H432,2)</f>
        <v>0</v>
      </c>
      <c r="K432" s="221" t="s">
        <v>155</v>
      </c>
      <c r="L432" s="45"/>
      <c r="M432" s="226" t="s">
        <v>1</v>
      </c>
      <c r="N432" s="227" t="s">
        <v>42</v>
      </c>
      <c r="O432" s="92"/>
      <c r="P432" s="228">
        <f>O432*H432</f>
        <v>0</v>
      </c>
      <c r="Q432" s="228">
        <v>2.3010199999999998</v>
      </c>
      <c r="R432" s="228">
        <f>Q432*H432</f>
        <v>19.673721</v>
      </c>
      <c r="S432" s="228">
        <v>0</v>
      </c>
      <c r="T432" s="22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0" t="s">
        <v>137</v>
      </c>
      <c r="AT432" s="230" t="s">
        <v>133</v>
      </c>
      <c r="AU432" s="230" t="s">
        <v>86</v>
      </c>
      <c r="AY432" s="18" t="s">
        <v>131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18" t="s">
        <v>82</v>
      </c>
      <c r="BK432" s="231">
        <f>ROUND(I432*H432,2)</f>
        <v>0</v>
      </c>
      <c r="BL432" s="18" t="s">
        <v>137</v>
      </c>
      <c r="BM432" s="230" t="s">
        <v>596</v>
      </c>
    </row>
    <row r="433" s="2" customFormat="1">
      <c r="A433" s="39"/>
      <c r="B433" s="40"/>
      <c r="C433" s="41"/>
      <c r="D433" s="232" t="s">
        <v>139</v>
      </c>
      <c r="E433" s="41"/>
      <c r="F433" s="233" t="s">
        <v>597</v>
      </c>
      <c r="G433" s="41"/>
      <c r="H433" s="41"/>
      <c r="I433" s="234"/>
      <c r="J433" s="41"/>
      <c r="K433" s="41"/>
      <c r="L433" s="45"/>
      <c r="M433" s="235"/>
      <c r="N433" s="236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139</v>
      </c>
      <c r="AU433" s="18" t="s">
        <v>86</v>
      </c>
    </row>
    <row r="434" s="13" customFormat="1">
      <c r="A434" s="13"/>
      <c r="B434" s="237"/>
      <c r="C434" s="238"/>
      <c r="D434" s="232" t="s">
        <v>141</v>
      </c>
      <c r="E434" s="239" t="s">
        <v>1</v>
      </c>
      <c r="F434" s="240" t="s">
        <v>598</v>
      </c>
      <c r="G434" s="238"/>
      <c r="H434" s="241">
        <v>2.25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7" t="s">
        <v>141</v>
      </c>
      <c r="AU434" s="247" t="s">
        <v>86</v>
      </c>
      <c r="AV434" s="13" t="s">
        <v>86</v>
      </c>
      <c r="AW434" s="13" t="s">
        <v>32</v>
      </c>
      <c r="AX434" s="13" t="s">
        <v>77</v>
      </c>
      <c r="AY434" s="247" t="s">
        <v>131</v>
      </c>
    </row>
    <row r="435" s="13" customFormat="1">
      <c r="A435" s="13"/>
      <c r="B435" s="237"/>
      <c r="C435" s="238"/>
      <c r="D435" s="232" t="s">
        <v>141</v>
      </c>
      <c r="E435" s="239" t="s">
        <v>1</v>
      </c>
      <c r="F435" s="240" t="s">
        <v>599</v>
      </c>
      <c r="G435" s="238"/>
      <c r="H435" s="241">
        <v>6.2999999999999998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7" t="s">
        <v>141</v>
      </c>
      <c r="AU435" s="247" t="s">
        <v>86</v>
      </c>
      <c r="AV435" s="13" t="s">
        <v>86</v>
      </c>
      <c r="AW435" s="13" t="s">
        <v>32</v>
      </c>
      <c r="AX435" s="13" t="s">
        <v>77</v>
      </c>
      <c r="AY435" s="247" t="s">
        <v>131</v>
      </c>
    </row>
    <row r="436" s="14" customFormat="1">
      <c r="A436" s="14"/>
      <c r="B436" s="248"/>
      <c r="C436" s="249"/>
      <c r="D436" s="232" t="s">
        <v>141</v>
      </c>
      <c r="E436" s="250" t="s">
        <v>1</v>
      </c>
      <c r="F436" s="251" t="s">
        <v>159</v>
      </c>
      <c r="G436" s="249"/>
      <c r="H436" s="252">
        <v>8.5500000000000007</v>
      </c>
      <c r="I436" s="253"/>
      <c r="J436" s="249"/>
      <c r="K436" s="249"/>
      <c r="L436" s="254"/>
      <c r="M436" s="255"/>
      <c r="N436" s="256"/>
      <c r="O436" s="256"/>
      <c r="P436" s="256"/>
      <c r="Q436" s="256"/>
      <c r="R436" s="256"/>
      <c r="S436" s="256"/>
      <c r="T436" s="25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8" t="s">
        <v>141</v>
      </c>
      <c r="AU436" s="258" t="s">
        <v>86</v>
      </c>
      <c r="AV436" s="14" t="s">
        <v>137</v>
      </c>
      <c r="AW436" s="14" t="s">
        <v>32</v>
      </c>
      <c r="AX436" s="14" t="s">
        <v>82</v>
      </c>
      <c r="AY436" s="258" t="s">
        <v>131</v>
      </c>
    </row>
    <row r="437" s="12" customFormat="1" ht="22.8" customHeight="1">
      <c r="A437" s="12"/>
      <c r="B437" s="203"/>
      <c r="C437" s="204"/>
      <c r="D437" s="205" t="s">
        <v>76</v>
      </c>
      <c r="E437" s="217" t="s">
        <v>190</v>
      </c>
      <c r="F437" s="217" t="s">
        <v>600</v>
      </c>
      <c r="G437" s="204"/>
      <c r="H437" s="204"/>
      <c r="I437" s="207"/>
      <c r="J437" s="218">
        <f>BK437</f>
        <v>0</v>
      </c>
      <c r="K437" s="204"/>
      <c r="L437" s="209"/>
      <c r="M437" s="210"/>
      <c r="N437" s="211"/>
      <c r="O437" s="211"/>
      <c r="P437" s="212">
        <f>SUM(P438:P625)</f>
        <v>0</v>
      </c>
      <c r="Q437" s="211"/>
      <c r="R437" s="212">
        <f>SUM(R438:R625)</f>
        <v>16.771107600000008</v>
      </c>
      <c r="S437" s="211"/>
      <c r="T437" s="213">
        <f>SUM(T438:T625)</f>
        <v>0.65704000000000007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14" t="s">
        <v>82</v>
      </c>
      <c r="AT437" s="215" t="s">
        <v>76</v>
      </c>
      <c r="AU437" s="215" t="s">
        <v>82</v>
      </c>
      <c r="AY437" s="214" t="s">
        <v>131</v>
      </c>
      <c r="BK437" s="216">
        <f>SUM(BK438:BK625)</f>
        <v>0</v>
      </c>
    </row>
    <row r="438" s="2" customFormat="1" ht="24.15" customHeight="1">
      <c r="A438" s="39"/>
      <c r="B438" s="40"/>
      <c r="C438" s="219" t="s">
        <v>464</v>
      </c>
      <c r="D438" s="219" t="s">
        <v>133</v>
      </c>
      <c r="E438" s="220" t="s">
        <v>601</v>
      </c>
      <c r="F438" s="221" t="s">
        <v>602</v>
      </c>
      <c r="G438" s="222" t="s">
        <v>298</v>
      </c>
      <c r="H438" s="223">
        <v>13</v>
      </c>
      <c r="I438" s="224"/>
      <c r="J438" s="225">
        <f>ROUND(I438*H438,2)</f>
        <v>0</v>
      </c>
      <c r="K438" s="221" t="s">
        <v>155</v>
      </c>
      <c r="L438" s="45"/>
      <c r="M438" s="226" t="s">
        <v>1</v>
      </c>
      <c r="N438" s="227" t="s">
        <v>42</v>
      </c>
      <c r="O438" s="92"/>
      <c r="P438" s="228">
        <f>O438*H438</f>
        <v>0</v>
      </c>
      <c r="Q438" s="228">
        <v>0.00069999999999999999</v>
      </c>
      <c r="R438" s="228">
        <f>Q438*H438</f>
        <v>0.0091000000000000004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137</v>
      </c>
      <c r="AT438" s="230" t="s">
        <v>133</v>
      </c>
      <c r="AU438" s="230" t="s">
        <v>86</v>
      </c>
      <c r="AY438" s="18" t="s">
        <v>131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82</v>
      </c>
      <c r="BK438" s="231">
        <f>ROUND(I438*H438,2)</f>
        <v>0</v>
      </c>
      <c r="BL438" s="18" t="s">
        <v>137</v>
      </c>
      <c r="BM438" s="230" t="s">
        <v>603</v>
      </c>
    </row>
    <row r="439" s="2" customFormat="1">
      <c r="A439" s="39"/>
      <c r="B439" s="40"/>
      <c r="C439" s="41"/>
      <c r="D439" s="232" t="s">
        <v>139</v>
      </c>
      <c r="E439" s="41"/>
      <c r="F439" s="233" t="s">
        <v>604</v>
      </c>
      <c r="G439" s="41"/>
      <c r="H439" s="41"/>
      <c r="I439" s="234"/>
      <c r="J439" s="41"/>
      <c r="K439" s="41"/>
      <c r="L439" s="45"/>
      <c r="M439" s="235"/>
      <c r="N439" s="236"/>
      <c r="O439" s="92"/>
      <c r="P439" s="92"/>
      <c r="Q439" s="92"/>
      <c r="R439" s="92"/>
      <c r="S439" s="92"/>
      <c r="T439" s="93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139</v>
      </c>
      <c r="AU439" s="18" t="s">
        <v>86</v>
      </c>
    </row>
    <row r="440" s="13" customFormat="1">
      <c r="A440" s="13"/>
      <c r="B440" s="237"/>
      <c r="C440" s="238"/>
      <c r="D440" s="232" t="s">
        <v>141</v>
      </c>
      <c r="E440" s="239" t="s">
        <v>1</v>
      </c>
      <c r="F440" s="240" t="s">
        <v>605</v>
      </c>
      <c r="G440" s="238"/>
      <c r="H440" s="241">
        <v>5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7" t="s">
        <v>141</v>
      </c>
      <c r="AU440" s="247" t="s">
        <v>86</v>
      </c>
      <c r="AV440" s="13" t="s">
        <v>86</v>
      </c>
      <c r="AW440" s="13" t="s">
        <v>32</v>
      </c>
      <c r="AX440" s="13" t="s">
        <v>77</v>
      </c>
      <c r="AY440" s="247" t="s">
        <v>131</v>
      </c>
    </row>
    <row r="441" s="13" customFormat="1">
      <c r="A441" s="13"/>
      <c r="B441" s="237"/>
      <c r="C441" s="238"/>
      <c r="D441" s="232" t="s">
        <v>141</v>
      </c>
      <c r="E441" s="239" t="s">
        <v>1</v>
      </c>
      <c r="F441" s="240" t="s">
        <v>606</v>
      </c>
      <c r="G441" s="238"/>
      <c r="H441" s="241">
        <v>8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7" t="s">
        <v>141</v>
      </c>
      <c r="AU441" s="247" t="s">
        <v>86</v>
      </c>
      <c r="AV441" s="13" t="s">
        <v>86</v>
      </c>
      <c r="AW441" s="13" t="s">
        <v>32</v>
      </c>
      <c r="AX441" s="13" t="s">
        <v>77</v>
      </c>
      <c r="AY441" s="247" t="s">
        <v>131</v>
      </c>
    </row>
    <row r="442" s="14" customFormat="1">
      <c r="A442" s="14"/>
      <c r="B442" s="248"/>
      <c r="C442" s="249"/>
      <c r="D442" s="232" t="s">
        <v>141</v>
      </c>
      <c r="E442" s="250" t="s">
        <v>1</v>
      </c>
      <c r="F442" s="251" t="s">
        <v>159</v>
      </c>
      <c r="G442" s="249"/>
      <c r="H442" s="252">
        <v>13</v>
      </c>
      <c r="I442" s="253"/>
      <c r="J442" s="249"/>
      <c r="K442" s="249"/>
      <c r="L442" s="254"/>
      <c r="M442" s="255"/>
      <c r="N442" s="256"/>
      <c r="O442" s="256"/>
      <c r="P442" s="256"/>
      <c r="Q442" s="256"/>
      <c r="R442" s="256"/>
      <c r="S442" s="256"/>
      <c r="T442" s="25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8" t="s">
        <v>141</v>
      </c>
      <c r="AU442" s="258" t="s">
        <v>86</v>
      </c>
      <c r="AV442" s="14" t="s">
        <v>137</v>
      </c>
      <c r="AW442" s="14" t="s">
        <v>32</v>
      </c>
      <c r="AX442" s="14" t="s">
        <v>82</v>
      </c>
      <c r="AY442" s="258" t="s">
        <v>131</v>
      </c>
    </row>
    <row r="443" s="2" customFormat="1" ht="37.8" customHeight="1">
      <c r="A443" s="39"/>
      <c r="B443" s="40"/>
      <c r="C443" s="260" t="s">
        <v>607</v>
      </c>
      <c r="D443" s="260" t="s">
        <v>232</v>
      </c>
      <c r="E443" s="261" t="s">
        <v>608</v>
      </c>
      <c r="F443" s="262" t="s">
        <v>609</v>
      </c>
      <c r="G443" s="263" t="s">
        <v>298</v>
      </c>
      <c r="H443" s="264">
        <v>5.0499999999999998</v>
      </c>
      <c r="I443" s="265"/>
      <c r="J443" s="266">
        <f>ROUND(I443*H443,2)</f>
        <v>0</v>
      </c>
      <c r="K443" s="262" t="s">
        <v>1</v>
      </c>
      <c r="L443" s="267"/>
      <c r="M443" s="268" t="s">
        <v>1</v>
      </c>
      <c r="N443" s="269" t="s">
        <v>42</v>
      </c>
      <c r="O443" s="92"/>
      <c r="P443" s="228">
        <f>O443*H443</f>
        <v>0</v>
      </c>
      <c r="Q443" s="228">
        <v>0.0053</v>
      </c>
      <c r="R443" s="228">
        <f>Q443*H443</f>
        <v>0.026765000000000001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183</v>
      </c>
      <c r="AT443" s="230" t="s">
        <v>232</v>
      </c>
      <c r="AU443" s="230" t="s">
        <v>86</v>
      </c>
      <c r="AY443" s="18" t="s">
        <v>131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82</v>
      </c>
      <c r="BK443" s="231">
        <f>ROUND(I443*H443,2)</f>
        <v>0</v>
      </c>
      <c r="BL443" s="18" t="s">
        <v>137</v>
      </c>
      <c r="BM443" s="230" t="s">
        <v>610</v>
      </c>
    </row>
    <row r="444" s="2" customFormat="1">
      <c r="A444" s="39"/>
      <c r="B444" s="40"/>
      <c r="C444" s="41"/>
      <c r="D444" s="232" t="s">
        <v>139</v>
      </c>
      <c r="E444" s="41"/>
      <c r="F444" s="233" t="s">
        <v>611</v>
      </c>
      <c r="G444" s="41"/>
      <c r="H444" s="41"/>
      <c r="I444" s="234"/>
      <c r="J444" s="41"/>
      <c r="K444" s="41"/>
      <c r="L444" s="45"/>
      <c r="M444" s="235"/>
      <c r="N444" s="236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139</v>
      </c>
      <c r="AU444" s="18" t="s">
        <v>86</v>
      </c>
    </row>
    <row r="445" s="13" customFormat="1">
      <c r="A445" s="13"/>
      <c r="B445" s="237"/>
      <c r="C445" s="238"/>
      <c r="D445" s="232" t="s">
        <v>141</v>
      </c>
      <c r="E445" s="239" t="s">
        <v>1</v>
      </c>
      <c r="F445" s="240" t="s">
        <v>612</v>
      </c>
      <c r="G445" s="238"/>
      <c r="H445" s="241">
        <v>4.04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7" t="s">
        <v>141</v>
      </c>
      <c r="AU445" s="247" t="s">
        <v>86</v>
      </c>
      <c r="AV445" s="13" t="s">
        <v>86</v>
      </c>
      <c r="AW445" s="13" t="s">
        <v>32</v>
      </c>
      <c r="AX445" s="13" t="s">
        <v>77</v>
      </c>
      <c r="AY445" s="247" t="s">
        <v>131</v>
      </c>
    </row>
    <row r="446" s="13" customFormat="1">
      <c r="A446" s="13"/>
      <c r="B446" s="237"/>
      <c r="C446" s="238"/>
      <c r="D446" s="232" t="s">
        <v>141</v>
      </c>
      <c r="E446" s="239" t="s">
        <v>1</v>
      </c>
      <c r="F446" s="240" t="s">
        <v>613</v>
      </c>
      <c r="G446" s="238"/>
      <c r="H446" s="241">
        <v>1.01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7" t="s">
        <v>141</v>
      </c>
      <c r="AU446" s="247" t="s">
        <v>86</v>
      </c>
      <c r="AV446" s="13" t="s">
        <v>86</v>
      </c>
      <c r="AW446" s="13" t="s">
        <v>32</v>
      </c>
      <c r="AX446" s="13" t="s">
        <v>77</v>
      </c>
      <c r="AY446" s="247" t="s">
        <v>131</v>
      </c>
    </row>
    <row r="447" s="14" customFormat="1">
      <c r="A447" s="14"/>
      <c r="B447" s="248"/>
      <c r="C447" s="249"/>
      <c r="D447" s="232" t="s">
        <v>141</v>
      </c>
      <c r="E447" s="250" t="s">
        <v>1</v>
      </c>
      <c r="F447" s="251" t="s">
        <v>159</v>
      </c>
      <c r="G447" s="249"/>
      <c r="H447" s="252">
        <v>5.0499999999999998</v>
      </c>
      <c r="I447" s="253"/>
      <c r="J447" s="249"/>
      <c r="K447" s="249"/>
      <c r="L447" s="254"/>
      <c r="M447" s="255"/>
      <c r="N447" s="256"/>
      <c r="O447" s="256"/>
      <c r="P447" s="256"/>
      <c r="Q447" s="256"/>
      <c r="R447" s="256"/>
      <c r="S447" s="256"/>
      <c r="T447" s="257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8" t="s">
        <v>141</v>
      </c>
      <c r="AU447" s="258" t="s">
        <v>86</v>
      </c>
      <c r="AV447" s="14" t="s">
        <v>137</v>
      </c>
      <c r="AW447" s="14" t="s">
        <v>32</v>
      </c>
      <c r="AX447" s="14" t="s">
        <v>82</v>
      </c>
      <c r="AY447" s="258" t="s">
        <v>131</v>
      </c>
    </row>
    <row r="448" s="2" customFormat="1" ht="24.15" customHeight="1">
      <c r="A448" s="39"/>
      <c r="B448" s="40"/>
      <c r="C448" s="219" t="s">
        <v>614</v>
      </c>
      <c r="D448" s="219" t="s">
        <v>133</v>
      </c>
      <c r="E448" s="220" t="s">
        <v>615</v>
      </c>
      <c r="F448" s="221" t="s">
        <v>616</v>
      </c>
      <c r="G448" s="222" t="s">
        <v>298</v>
      </c>
      <c r="H448" s="223">
        <v>1</v>
      </c>
      <c r="I448" s="224"/>
      <c r="J448" s="225">
        <f>ROUND(I448*H448,2)</f>
        <v>0</v>
      </c>
      <c r="K448" s="221" t="s">
        <v>155</v>
      </c>
      <c r="L448" s="45"/>
      <c r="M448" s="226" t="s">
        <v>1</v>
      </c>
      <c r="N448" s="227" t="s">
        <v>42</v>
      </c>
      <c r="O448" s="92"/>
      <c r="P448" s="228">
        <f>O448*H448</f>
        <v>0</v>
      </c>
      <c r="Q448" s="228">
        <v>0</v>
      </c>
      <c r="R448" s="228">
        <f>Q448*H448</f>
        <v>0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137</v>
      </c>
      <c r="AT448" s="230" t="s">
        <v>133</v>
      </c>
      <c r="AU448" s="230" t="s">
        <v>86</v>
      </c>
      <c r="AY448" s="18" t="s">
        <v>131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82</v>
      </c>
      <c r="BK448" s="231">
        <f>ROUND(I448*H448,2)</f>
        <v>0</v>
      </c>
      <c r="BL448" s="18" t="s">
        <v>137</v>
      </c>
      <c r="BM448" s="230" t="s">
        <v>617</v>
      </c>
    </row>
    <row r="449" s="2" customFormat="1">
      <c r="A449" s="39"/>
      <c r="B449" s="40"/>
      <c r="C449" s="41"/>
      <c r="D449" s="232" t="s">
        <v>139</v>
      </c>
      <c r="E449" s="41"/>
      <c r="F449" s="233" t="s">
        <v>618</v>
      </c>
      <c r="G449" s="41"/>
      <c r="H449" s="41"/>
      <c r="I449" s="234"/>
      <c r="J449" s="41"/>
      <c r="K449" s="41"/>
      <c r="L449" s="45"/>
      <c r="M449" s="235"/>
      <c r="N449" s="236"/>
      <c r="O449" s="92"/>
      <c r="P449" s="92"/>
      <c r="Q449" s="92"/>
      <c r="R449" s="92"/>
      <c r="S449" s="92"/>
      <c r="T449" s="93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139</v>
      </c>
      <c r="AU449" s="18" t="s">
        <v>86</v>
      </c>
    </row>
    <row r="450" s="13" customFormat="1">
      <c r="A450" s="13"/>
      <c r="B450" s="237"/>
      <c r="C450" s="238"/>
      <c r="D450" s="232" t="s">
        <v>141</v>
      </c>
      <c r="E450" s="239" t="s">
        <v>1</v>
      </c>
      <c r="F450" s="240" t="s">
        <v>82</v>
      </c>
      <c r="G450" s="238"/>
      <c r="H450" s="241">
        <v>1</v>
      </c>
      <c r="I450" s="242"/>
      <c r="J450" s="238"/>
      <c r="K450" s="238"/>
      <c r="L450" s="243"/>
      <c r="M450" s="244"/>
      <c r="N450" s="245"/>
      <c r="O450" s="245"/>
      <c r="P450" s="245"/>
      <c r="Q450" s="245"/>
      <c r="R450" s="245"/>
      <c r="S450" s="245"/>
      <c r="T450" s="24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7" t="s">
        <v>141</v>
      </c>
      <c r="AU450" s="247" t="s">
        <v>86</v>
      </c>
      <c r="AV450" s="13" t="s">
        <v>86</v>
      </c>
      <c r="AW450" s="13" t="s">
        <v>32</v>
      </c>
      <c r="AX450" s="13" t="s">
        <v>82</v>
      </c>
      <c r="AY450" s="247" t="s">
        <v>131</v>
      </c>
    </row>
    <row r="451" s="2" customFormat="1" ht="16.5" customHeight="1">
      <c r="A451" s="39"/>
      <c r="B451" s="40"/>
      <c r="C451" s="260" t="s">
        <v>619</v>
      </c>
      <c r="D451" s="260" t="s">
        <v>232</v>
      </c>
      <c r="E451" s="261" t="s">
        <v>620</v>
      </c>
      <c r="F451" s="262" t="s">
        <v>621</v>
      </c>
      <c r="G451" s="263" t="s">
        <v>298</v>
      </c>
      <c r="H451" s="264">
        <v>1</v>
      </c>
      <c r="I451" s="265"/>
      <c r="J451" s="266">
        <f>ROUND(I451*H451,2)</f>
        <v>0</v>
      </c>
      <c r="K451" s="262" t="s">
        <v>155</v>
      </c>
      <c r="L451" s="267"/>
      <c r="M451" s="268" t="s">
        <v>1</v>
      </c>
      <c r="N451" s="269" t="s">
        <v>42</v>
      </c>
      <c r="O451" s="92"/>
      <c r="P451" s="228">
        <f>O451*H451</f>
        <v>0</v>
      </c>
      <c r="Q451" s="228">
        <v>0.015699999999999999</v>
      </c>
      <c r="R451" s="228">
        <f>Q451*H451</f>
        <v>0.015699999999999999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183</v>
      </c>
      <c r="AT451" s="230" t="s">
        <v>232</v>
      </c>
      <c r="AU451" s="230" t="s">
        <v>86</v>
      </c>
      <c r="AY451" s="18" t="s">
        <v>131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82</v>
      </c>
      <c r="BK451" s="231">
        <f>ROUND(I451*H451,2)</f>
        <v>0</v>
      </c>
      <c r="BL451" s="18" t="s">
        <v>137</v>
      </c>
      <c r="BM451" s="230" t="s">
        <v>622</v>
      </c>
    </row>
    <row r="452" s="2" customFormat="1">
      <c r="A452" s="39"/>
      <c r="B452" s="40"/>
      <c r="C452" s="41"/>
      <c r="D452" s="232" t="s">
        <v>139</v>
      </c>
      <c r="E452" s="41"/>
      <c r="F452" s="233" t="s">
        <v>621</v>
      </c>
      <c r="G452" s="41"/>
      <c r="H452" s="41"/>
      <c r="I452" s="234"/>
      <c r="J452" s="41"/>
      <c r="K452" s="41"/>
      <c r="L452" s="45"/>
      <c r="M452" s="235"/>
      <c r="N452" s="236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139</v>
      </c>
      <c r="AU452" s="18" t="s">
        <v>86</v>
      </c>
    </row>
    <row r="453" s="2" customFormat="1" ht="24.15" customHeight="1">
      <c r="A453" s="39"/>
      <c r="B453" s="40"/>
      <c r="C453" s="219" t="s">
        <v>623</v>
      </c>
      <c r="D453" s="219" t="s">
        <v>133</v>
      </c>
      <c r="E453" s="220" t="s">
        <v>624</v>
      </c>
      <c r="F453" s="221" t="s">
        <v>625</v>
      </c>
      <c r="G453" s="222" t="s">
        <v>298</v>
      </c>
      <c r="H453" s="223">
        <v>5</v>
      </c>
      <c r="I453" s="224"/>
      <c r="J453" s="225">
        <f>ROUND(I453*H453,2)</f>
        <v>0</v>
      </c>
      <c r="K453" s="221" t="s">
        <v>1</v>
      </c>
      <c r="L453" s="45"/>
      <c r="M453" s="226" t="s">
        <v>1</v>
      </c>
      <c r="N453" s="227" t="s">
        <v>42</v>
      </c>
      <c r="O453" s="92"/>
      <c r="P453" s="228">
        <f>O453*H453</f>
        <v>0</v>
      </c>
      <c r="Q453" s="228">
        <v>0.11241</v>
      </c>
      <c r="R453" s="228">
        <f>Q453*H453</f>
        <v>0.56204999999999994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137</v>
      </c>
      <c r="AT453" s="230" t="s">
        <v>133</v>
      </c>
      <c r="AU453" s="230" t="s">
        <v>86</v>
      </c>
      <c r="AY453" s="18" t="s">
        <v>131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82</v>
      </c>
      <c r="BK453" s="231">
        <f>ROUND(I453*H453,2)</f>
        <v>0</v>
      </c>
      <c r="BL453" s="18" t="s">
        <v>137</v>
      </c>
      <c r="BM453" s="230" t="s">
        <v>626</v>
      </c>
    </row>
    <row r="454" s="2" customFormat="1">
      <c r="A454" s="39"/>
      <c r="B454" s="40"/>
      <c r="C454" s="41"/>
      <c r="D454" s="232" t="s">
        <v>139</v>
      </c>
      <c r="E454" s="41"/>
      <c r="F454" s="233" t="s">
        <v>625</v>
      </c>
      <c r="G454" s="41"/>
      <c r="H454" s="41"/>
      <c r="I454" s="234"/>
      <c r="J454" s="41"/>
      <c r="K454" s="41"/>
      <c r="L454" s="45"/>
      <c r="M454" s="235"/>
      <c r="N454" s="236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139</v>
      </c>
      <c r="AU454" s="18" t="s">
        <v>86</v>
      </c>
    </row>
    <row r="455" s="13" customFormat="1">
      <c r="A455" s="13"/>
      <c r="B455" s="237"/>
      <c r="C455" s="238"/>
      <c r="D455" s="232" t="s">
        <v>141</v>
      </c>
      <c r="E455" s="239" t="s">
        <v>1</v>
      </c>
      <c r="F455" s="240" t="s">
        <v>627</v>
      </c>
      <c r="G455" s="238"/>
      <c r="H455" s="241">
        <v>5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7" t="s">
        <v>141</v>
      </c>
      <c r="AU455" s="247" t="s">
        <v>86</v>
      </c>
      <c r="AV455" s="13" t="s">
        <v>86</v>
      </c>
      <c r="AW455" s="13" t="s">
        <v>32</v>
      </c>
      <c r="AX455" s="13" t="s">
        <v>77</v>
      </c>
      <c r="AY455" s="247" t="s">
        <v>131</v>
      </c>
    </row>
    <row r="456" s="14" customFormat="1">
      <c r="A456" s="14"/>
      <c r="B456" s="248"/>
      <c r="C456" s="249"/>
      <c r="D456" s="232" t="s">
        <v>141</v>
      </c>
      <c r="E456" s="250" t="s">
        <v>1</v>
      </c>
      <c r="F456" s="251" t="s">
        <v>159</v>
      </c>
      <c r="G456" s="249"/>
      <c r="H456" s="252">
        <v>5</v>
      </c>
      <c r="I456" s="253"/>
      <c r="J456" s="249"/>
      <c r="K456" s="249"/>
      <c r="L456" s="254"/>
      <c r="M456" s="255"/>
      <c r="N456" s="256"/>
      <c r="O456" s="256"/>
      <c r="P456" s="256"/>
      <c r="Q456" s="256"/>
      <c r="R456" s="256"/>
      <c r="S456" s="256"/>
      <c r="T456" s="25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8" t="s">
        <v>141</v>
      </c>
      <c r="AU456" s="258" t="s">
        <v>86</v>
      </c>
      <c r="AV456" s="14" t="s">
        <v>137</v>
      </c>
      <c r="AW456" s="14" t="s">
        <v>32</v>
      </c>
      <c r="AX456" s="14" t="s">
        <v>82</v>
      </c>
      <c r="AY456" s="258" t="s">
        <v>131</v>
      </c>
    </row>
    <row r="457" s="2" customFormat="1" ht="24.15" customHeight="1">
      <c r="A457" s="39"/>
      <c r="B457" s="40"/>
      <c r="C457" s="260" t="s">
        <v>628</v>
      </c>
      <c r="D457" s="260" t="s">
        <v>232</v>
      </c>
      <c r="E457" s="261" t="s">
        <v>629</v>
      </c>
      <c r="F457" s="262" t="s">
        <v>630</v>
      </c>
      <c r="G457" s="263" t="s">
        <v>298</v>
      </c>
      <c r="H457" s="264">
        <v>5.0499999999999998</v>
      </c>
      <c r="I457" s="265"/>
      <c r="J457" s="266">
        <f>ROUND(I457*H457,2)</f>
        <v>0</v>
      </c>
      <c r="K457" s="262" t="s">
        <v>1</v>
      </c>
      <c r="L457" s="267"/>
      <c r="M457" s="268" t="s">
        <v>1</v>
      </c>
      <c r="N457" s="269" t="s">
        <v>42</v>
      </c>
      <c r="O457" s="92"/>
      <c r="P457" s="228">
        <f>O457*H457</f>
        <v>0</v>
      </c>
      <c r="Q457" s="228">
        <v>0.035000000000000003</v>
      </c>
      <c r="R457" s="228">
        <f>Q457*H457</f>
        <v>0.17675000000000002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183</v>
      </c>
      <c r="AT457" s="230" t="s">
        <v>232</v>
      </c>
      <c r="AU457" s="230" t="s">
        <v>86</v>
      </c>
      <c r="AY457" s="18" t="s">
        <v>131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82</v>
      </c>
      <c r="BK457" s="231">
        <f>ROUND(I457*H457,2)</f>
        <v>0</v>
      </c>
      <c r="BL457" s="18" t="s">
        <v>137</v>
      </c>
      <c r="BM457" s="230" t="s">
        <v>631</v>
      </c>
    </row>
    <row r="458" s="2" customFormat="1">
      <c r="A458" s="39"/>
      <c r="B458" s="40"/>
      <c r="C458" s="41"/>
      <c r="D458" s="232" t="s">
        <v>139</v>
      </c>
      <c r="E458" s="41"/>
      <c r="F458" s="233" t="s">
        <v>632</v>
      </c>
      <c r="G458" s="41"/>
      <c r="H458" s="41"/>
      <c r="I458" s="234"/>
      <c r="J458" s="41"/>
      <c r="K458" s="41"/>
      <c r="L458" s="45"/>
      <c r="M458" s="235"/>
      <c r="N458" s="236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139</v>
      </c>
      <c r="AU458" s="18" t="s">
        <v>86</v>
      </c>
    </row>
    <row r="459" s="13" customFormat="1">
      <c r="A459" s="13"/>
      <c r="B459" s="237"/>
      <c r="C459" s="238"/>
      <c r="D459" s="232" t="s">
        <v>141</v>
      </c>
      <c r="E459" s="239" t="s">
        <v>1</v>
      </c>
      <c r="F459" s="240" t="s">
        <v>633</v>
      </c>
      <c r="G459" s="238"/>
      <c r="H459" s="241">
        <v>5.0499999999999998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7" t="s">
        <v>141</v>
      </c>
      <c r="AU459" s="247" t="s">
        <v>86</v>
      </c>
      <c r="AV459" s="13" t="s">
        <v>86</v>
      </c>
      <c r="AW459" s="13" t="s">
        <v>32</v>
      </c>
      <c r="AX459" s="13" t="s">
        <v>77</v>
      </c>
      <c r="AY459" s="247" t="s">
        <v>131</v>
      </c>
    </row>
    <row r="460" s="14" customFormat="1">
      <c r="A460" s="14"/>
      <c r="B460" s="248"/>
      <c r="C460" s="249"/>
      <c r="D460" s="232" t="s">
        <v>141</v>
      </c>
      <c r="E460" s="250" t="s">
        <v>1</v>
      </c>
      <c r="F460" s="251" t="s">
        <v>159</v>
      </c>
      <c r="G460" s="249"/>
      <c r="H460" s="252">
        <v>5.0499999999999998</v>
      </c>
      <c r="I460" s="253"/>
      <c r="J460" s="249"/>
      <c r="K460" s="249"/>
      <c r="L460" s="254"/>
      <c r="M460" s="255"/>
      <c r="N460" s="256"/>
      <c r="O460" s="256"/>
      <c r="P460" s="256"/>
      <c r="Q460" s="256"/>
      <c r="R460" s="256"/>
      <c r="S460" s="256"/>
      <c r="T460" s="25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8" t="s">
        <v>141</v>
      </c>
      <c r="AU460" s="258" t="s">
        <v>86</v>
      </c>
      <c r="AV460" s="14" t="s">
        <v>137</v>
      </c>
      <c r="AW460" s="14" t="s">
        <v>32</v>
      </c>
      <c r="AX460" s="14" t="s">
        <v>82</v>
      </c>
      <c r="AY460" s="258" t="s">
        <v>131</v>
      </c>
    </row>
    <row r="461" s="2" customFormat="1" ht="24.15" customHeight="1">
      <c r="A461" s="39"/>
      <c r="B461" s="40"/>
      <c r="C461" s="219" t="s">
        <v>634</v>
      </c>
      <c r="D461" s="219" t="s">
        <v>133</v>
      </c>
      <c r="E461" s="220" t="s">
        <v>635</v>
      </c>
      <c r="F461" s="221" t="s">
        <v>636</v>
      </c>
      <c r="G461" s="222" t="s">
        <v>267</v>
      </c>
      <c r="H461" s="223">
        <v>3134</v>
      </c>
      <c r="I461" s="224"/>
      <c r="J461" s="225">
        <f>ROUND(I461*H461,2)</f>
        <v>0</v>
      </c>
      <c r="K461" s="221" t="s">
        <v>155</v>
      </c>
      <c r="L461" s="45"/>
      <c r="M461" s="226" t="s">
        <v>1</v>
      </c>
      <c r="N461" s="227" t="s">
        <v>42</v>
      </c>
      <c r="O461" s="92"/>
      <c r="P461" s="228">
        <f>O461*H461</f>
        <v>0</v>
      </c>
      <c r="Q461" s="228">
        <v>0.00033</v>
      </c>
      <c r="R461" s="228">
        <f>Q461*H461</f>
        <v>1.0342199999999999</v>
      </c>
      <c r="S461" s="228">
        <v>0</v>
      </c>
      <c r="T461" s="22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137</v>
      </c>
      <c r="AT461" s="230" t="s">
        <v>133</v>
      </c>
      <c r="AU461" s="230" t="s">
        <v>86</v>
      </c>
      <c r="AY461" s="18" t="s">
        <v>131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82</v>
      </c>
      <c r="BK461" s="231">
        <f>ROUND(I461*H461,2)</f>
        <v>0</v>
      </c>
      <c r="BL461" s="18" t="s">
        <v>137</v>
      </c>
      <c r="BM461" s="230" t="s">
        <v>637</v>
      </c>
    </row>
    <row r="462" s="2" customFormat="1">
      <c r="A462" s="39"/>
      <c r="B462" s="40"/>
      <c r="C462" s="41"/>
      <c r="D462" s="232" t="s">
        <v>139</v>
      </c>
      <c r="E462" s="41"/>
      <c r="F462" s="233" t="s">
        <v>638</v>
      </c>
      <c r="G462" s="41"/>
      <c r="H462" s="41"/>
      <c r="I462" s="234"/>
      <c r="J462" s="41"/>
      <c r="K462" s="41"/>
      <c r="L462" s="45"/>
      <c r="M462" s="235"/>
      <c r="N462" s="236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139</v>
      </c>
      <c r="AU462" s="18" t="s">
        <v>86</v>
      </c>
    </row>
    <row r="463" s="13" customFormat="1">
      <c r="A463" s="13"/>
      <c r="B463" s="237"/>
      <c r="C463" s="238"/>
      <c r="D463" s="232" t="s">
        <v>141</v>
      </c>
      <c r="E463" s="239" t="s">
        <v>1</v>
      </c>
      <c r="F463" s="240" t="s">
        <v>639</v>
      </c>
      <c r="G463" s="238"/>
      <c r="H463" s="241">
        <v>752</v>
      </c>
      <c r="I463" s="242"/>
      <c r="J463" s="238"/>
      <c r="K463" s="238"/>
      <c r="L463" s="243"/>
      <c r="M463" s="244"/>
      <c r="N463" s="245"/>
      <c r="O463" s="245"/>
      <c r="P463" s="245"/>
      <c r="Q463" s="245"/>
      <c r="R463" s="245"/>
      <c r="S463" s="245"/>
      <c r="T463" s="24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7" t="s">
        <v>141</v>
      </c>
      <c r="AU463" s="247" t="s">
        <v>86</v>
      </c>
      <c r="AV463" s="13" t="s">
        <v>86</v>
      </c>
      <c r="AW463" s="13" t="s">
        <v>32</v>
      </c>
      <c r="AX463" s="13" t="s">
        <v>77</v>
      </c>
      <c r="AY463" s="247" t="s">
        <v>131</v>
      </c>
    </row>
    <row r="464" s="13" customFormat="1">
      <c r="A464" s="13"/>
      <c r="B464" s="237"/>
      <c r="C464" s="238"/>
      <c r="D464" s="232" t="s">
        <v>141</v>
      </c>
      <c r="E464" s="239" t="s">
        <v>1</v>
      </c>
      <c r="F464" s="240" t="s">
        <v>640</v>
      </c>
      <c r="G464" s="238"/>
      <c r="H464" s="241">
        <v>1055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7" t="s">
        <v>141</v>
      </c>
      <c r="AU464" s="247" t="s">
        <v>86</v>
      </c>
      <c r="AV464" s="13" t="s">
        <v>86</v>
      </c>
      <c r="AW464" s="13" t="s">
        <v>32</v>
      </c>
      <c r="AX464" s="13" t="s">
        <v>77</v>
      </c>
      <c r="AY464" s="247" t="s">
        <v>131</v>
      </c>
    </row>
    <row r="465" s="13" customFormat="1">
      <c r="A465" s="13"/>
      <c r="B465" s="237"/>
      <c r="C465" s="238"/>
      <c r="D465" s="232" t="s">
        <v>141</v>
      </c>
      <c r="E465" s="239" t="s">
        <v>1</v>
      </c>
      <c r="F465" s="240" t="s">
        <v>641</v>
      </c>
      <c r="G465" s="238"/>
      <c r="H465" s="241">
        <v>1327</v>
      </c>
      <c r="I465" s="242"/>
      <c r="J465" s="238"/>
      <c r="K465" s="238"/>
      <c r="L465" s="243"/>
      <c r="M465" s="244"/>
      <c r="N465" s="245"/>
      <c r="O465" s="245"/>
      <c r="P465" s="245"/>
      <c r="Q465" s="245"/>
      <c r="R465" s="245"/>
      <c r="S465" s="245"/>
      <c r="T465" s="24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7" t="s">
        <v>141</v>
      </c>
      <c r="AU465" s="247" t="s">
        <v>86</v>
      </c>
      <c r="AV465" s="13" t="s">
        <v>86</v>
      </c>
      <c r="AW465" s="13" t="s">
        <v>32</v>
      </c>
      <c r="AX465" s="13" t="s">
        <v>77</v>
      </c>
      <c r="AY465" s="247" t="s">
        <v>131</v>
      </c>
    </row>
    <row r="466" s="14" customFormat="1">
      <c r="A466" s="14"/>
      <c r="B466" s="248"/>
      <c r="C466" s="249"/>
      <c r="D466" s="232" t="s">
        <v>141</v>
      </c>
      <c r="E466" s="250" t="s">
        <v>1</v>
      </c>
      <c r="F466" s="251" t="s">
        <v>159</v>
      </c>
      <c r="G466" s="249"/>
      <c r="H466" s="252">
        <v>3134</v>
      </c>
      <c r="I466" s="253"/>
      <c r="J466" s="249"/>
      <c r="K466" s="249"/>
      <c r="L466" s="254"/>
      <c r="M466" s="255"/>
      <c r="N466" s="256"/>
      <c r="O466" s="256"/>
      <c r="P466" s="256"/>
      <c r="Q466" s="256"/>
      <c r="R466" s="256"/>
      <c r="S466" s="256"/>
      <c r="T466" s="25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8" t="s">
        <v>141</v>
      </c>
      <c r="AU466" s="258" t="s">
        <v>86</v>
      </c>
      <c r="AV466" s="14" t="s">
        <v>137</v>
      </c>
      <c r="AW466" s="14" t="s">
        <v>32</v>
      </c>
      <c r="AX466" s="14" t="s">
        <v>82</v>
      </c>
      <c r="AY466" s="258" t="s">
        <v>131</v>
      </c>
    </row>
    <row r="467" s="2" customFormat="1" ht="24.15" customHeight="1">
      <c r="A467" s="39"/>
      <c r="B467" s="40"/>
      <c r="C467" s="219" t="s">
        <v>642</v>
      </c>
      <c r="D467" s="219" t="s">
        <v>133</v>
      </c>
      <c r="E467" s="220" t="s">
        <v>643</v>
      </c>
      <c r="F467" s="221" t="s">
        <v>644</v>
      </c>
      <c r="G467" s="222" t="s">
        <v>267</v>
      </c>
      <c r="H467" s="223">
        <v>281</v>
      </c>
      <c r="I467" s="224"/>
      <c r="J467" s="225">
        <f>ROUND(I467*H467,2)</f>
        <v>0</v>
      </c>
      <c r="K467" s="221" t="s">
        <v>155</v>
      </c>
      <c r="L467" s="45"/>
      <c r="M467" s="226" t="s">
        <v>1</v>
      </c>
      <c r="N467" s="227" t="s">
        <v>42</v>
      </c>
      <c r="O467" s="92"/>
      <c r="P467" s="228">
        <f>O467*H467</f>
        <v>0</v>
      </c>
      <c r="Q467" s="228">
        <v>0.00038000000000000002</v>
      </c>
      <c r="R467" s="228">
        <f>Q467*H467</f>
        <v>0.10678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137</v>
      </c>
      <c r="AT467" s="230" t="s">
        <v>133</v>
      </c>
      <c r="AU467" s="230" t="s">
        <v>86</v>
      </c>
      <c r="AY467" s="18" t="s">
        <v>131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82</v>
      </c>
      <c r="BK467" s="231">
        <f>ROUND(I467*H467,2)</f>
        <v>0</v>
      </c>
      <c r="BL467" s="18" t="s">
        <v>137</v>
      </c>
      <c r="BM467" s="230" t="s">
        <v>645</v>
      </c>
    </row>
    <row r="468" s="2" customFormat="1">
      <c r="A468" s="39"/>
      <c r="B468" s="40"/>
      <c r="C468" s="41"/>
      <c r="D468" s="232" t="s">
        <v>139</v>
      </c>
      <c r="E468" s="41"/>
      <c r="F468" s="233" t="s">
        <v>646</v>
      </c>
      <c r="G468" s="41"/>
      <c r="H468" s="41"/>
      <c r="I468" s="234"/>
      <c r="J468" s="41"/>
      <c r="K468" s="41"/>
      <c r="L468" s="45"/>
      <c r="M468" s="235"/>
      <c r="N468" s="236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139</v>
      </c>
      <c r="AU468" s="18" t="s">
        <v>86</v>
      </c>
    </row>
    <row r="469" s="13" customFormat="1">
      <c r="A469" s="13"/>
      <c r="B469" s="237"/>
      <c r="C469" s="238"/>
      <c r="D469" s="232" t="s">
        <v>141</v>
      </c>
      <c r="E469" s="239" t="s">
        <v>1</v>
      </c>
      <c r="F469" s="240" t="s">
        <v>647</v>
      </c>
      <c r="G469" s="238"/>
      <c r="H469" s="241">
        <v>59</v>
      </c>
      <c r="I469" s="242"/>
      <c r="J469" s="238"/>
      <c r="K469" s="238"/>
      <c r="L469" s="243"/>
      <c r="M469" s="244"/>
      <c r="N469" s="245"/>
      <c r="O469" s="245"/>
      <c r="P469" s="245"/>
      <c r="Q469" s="245"/>
      <c r="R469" s="245"/>
      <c r="S469" s="245"/>
      <c r="T469" s="24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7" t="s">
        <v>141</v>
      </c>
      <c r="AU469" s="247" t="s">
        <v>86</v>
      </c>
      <c r="AV469" s="13" t="s">
        <v>86</v>
      </c>
      <c r="AW469" s="13" t="s">
        <v>32</v>
      </c>
      <c r="AX469" s="13" t="s">
        <v>77</v>
      </c>
      <c r="AY469" s="247" t="s">
        <v>131</v>
      </c>
    </row>
    <row r="470" s="13" customFormat="1">
      <c r="A470" s="13"/>
      <c r="B470" s="237"/>
      <c r="C470" s="238"/>
      <c r="D470" s="232" t="s">
        <v>141</v>
      </c>
      <c r="E470" s="239" t="s">
        <v>1</v>
      </c>
      <c r="F470" s="240" t="s">
        <v>648</v>
      </c>
      <c r="G470" s="238"/>
      <c r="H470" s="241">
        <v>111</v>
      </c>
      <c r="I470" s="242"/>
      <c r="J470" s="238"/>
      <c r="K470" s="238"/>
      <c r="L470" s="243"/>
      <c r="M470" s="244"/>
      <c r="N470" s="245"/>
      <c r="O470" s="245"/>
      <c r="P470" s="245"/>
      <c r="Q470" s="245"/>
      <c r="R470" s="245"/>
      <c r="S470" s="245"/>
      <c r="T470" s="24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7" t="s">
        <v>141</v>
      </c>
      <c r="AU470" s="247" t="s">
        <v>86</v>
      </c>
      <c r="AV470" s="13" t="s">
        <v>86</v>
      </c>
      <c r="AW470" s="13" t="s">
        <v>32</v>
      </c>
      <c r="AX470" s="13" t="s">
        <v>77</v>
      </c>
      <c r="AY470" s="247" t="s">
        <v>131</v>
      </c>
    </row>
    <row r="471" s="13" customFormat="1">
      <c r="A471" s="13"/>
      <c r="B471" s="237"/>
      <c r="C471" s="238"/>
      <c r="D471" s="232" t="s">
        <v>141</v>
      </c>
      <c r="E471" s="239" t="s">
        <v>1</v>
      </c>
      <c r="F471" s="240" t="s">
        <v>649</v>
      </c>
      <c r="G471" s="238"/>
      <c r="H471" s="241">
        <v>42</v>
      </c>
      <c r="I471" s="242"/>
      <c r="J471" s="238"/>
      <c r="K471" s="238"/>
      <c r="L471" s="243"/>
      <c r="M471" s="244"/>
      <c r="N471" s="245"/>
      <c r="O471" s="245"/>
      <c r="P471" s="245"/>
      <c r="Q471" s="245"/>
      <c r="R471" s="245"/>
      <c r="S471" s="245"/>
      <c r="T471" s="24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7" t="s">
        <v>141</v>
      </c>
      <c r="AU471" s="247" t="s">
        <v>86</v>
      </c>
      <c r="AV471" s="13" t="s">
        <v>86</v>
      </c>
      <c r="AW471" s="13" t="s">
        <v>32</v>
      </c>
      <c r="AX471" s="13" t="s">
        <v>77</v>
      </c>
      <c r="AY471" s="247" t="s">
        <v>131</v>
      </c>
    </row>
    <row r="472" s="13" customFormat="1">
      <c r="A472" s="13"/>
      <c r="B472" s="237"/>
      <c r="C472" s="238"/>
      <c r="D472" s="232" t="s">
        <v>141</v>
      </c>
      <c r="E472" s="239" t="s">
        <v>1</v>
      </c>
      <c r="F472" s="240" t="s">
        <v>650</v>
      </c>
      <c r="G472" s="238"/>
      <c r="H472" s="241">
        <v>69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7" t="s">
        <v>141</v>
      </c>
      <c r="AU472" s="247" t="s">
        <v>86</v>
      </c>
      <c r="AV472" s="13" t="s">
        <v>86</v>
      </c>
      <c r="AW472" s="13" t="s">
        <v>32</v>
      </c>
      <c r="AX472" s="13" t="s">
        <v>77</v>
      </c>
      <c r="AY472" s="247" t="s">
        <v>131</v>
      </c>
    </row>
    <row r="473" s="14" customFormat="1">
      <c r="A473" s="14"/>
      <c r="B473" s="248"/>
      <c r="C473" s="249"/>
      <c r="D473" s="232" t="s">
        <v>141</v>
      </c>
      <c r="E473" s="250" t="s">
        <v>1</v>
      </c>
      <c r="F473" s="251" t="s">
        <v>159</v>
      </c>
      <c r="G473" s="249"/>
      <c r="H473" s="252">
        <v>281</v>
      </c>
      <c r="I473" s="253"/>
      <c r="J473" s="249"/>
      <c r="K473" s="249"/>
      <c r="L473" s="254"/>
      <c r="M473" s="255"/>
      <c r="N473" s="256"/>
      <c r="O473" s="256"/>
      <c r="P473" s="256"/>
      <c r="Q473" s="256"/>
      <c r="R473" s="256"/>
      <c r="S473" s="256"/>
      <c r="T473" s="25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8" t="s">
        <v>141</v>
      </c>
      <c r="AU473" s="258" t="s">
        <v>86</v>
      </c>
      <c r="AV473" s="14" t="s">
        <v>137</v>
      </c>
      <c r="AW473" s="14" t="s">
        <v>32</v>
      </c>
      <c r="AX473" s="14" t="s">
        <v>82</v>
      </c>
      <c r="AY473" s="258" t="s">
        <v>131</v>
      </c>
    </row>
    <row r="474" s="2" customFormat="1" ht="24.15" customHeight="1">
      <c r="A474" s="39"/>
      <c r="B474" s="40"/>
      <c r="C474" s="219" t="s">
        <v>651</v>
      </c>
      <c r="D474" s="219" t="s">
        <v>133</v>
      </c>
      <c r="E474" s="220" t="s">
        <v>652</v>
      </c>
      <c r="F474" s="221" t="s">
        <v>653</v>
      </c>
      <c r="G474" s="222" t="s">
        <v>267</v>
      </c>
      <c r="H474" s="223">
        <v>778</v>
      </c>
      <c r="I474" s="224"/>
      <c r="J474" s="225">
        <f>ROUND(I474*H474,2)</f>
        <v>0</v>
      </c>
      <c r="K474" s="221" t="s">
        <v>1</v>
      </c>
      <c r="L474" s="45"/>
      <c r="M474" s="226" t="s">
        <v>1</v>
      </c>
      <c r="N474" s="227" t="s">
        <v>42</v>
      </c>
      <c r="O474" s="92"/>
      <c r="P474" s="228">
        <f>O474*H474</f>
        <v>0</v>
      </c>
      <c r="Q474" s="228">
        <v>0.017000000000000001</v>
      </c>
      <c r="R474" s="228">
        <f>Q474*H474</f>
        <v>13.226000000000001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137</v>
      </c>
      <c r="AT474" s="230" t="s">
        <v>133</v>
      </c>
      <c r="AU474" s="230" t="s">
        <v>86</v>
      </c>
      <c r="AY474" s="18" t="s">
        <v>131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82</v>
      </c>
      <c r="BK474" s="231">
        <f>ROUND(I474*H474,2)</f>
        <v>0</v>
      </c>
      <c r="BL474" s="18" t="s">
        <v>137</v>
      </c>
      <c r="BM474" s="230" t="s">
        <v>654</v>
      </c>
    </row>
    <row r="475" s="2" customFormat="1">
      <c r="A475" s="39"/>
      <c r="B475" s="40"/>
      <c r="C475" s="41"/>
      <c r="D475" s="232" t="s">
        <v>139</v>
      </c>
      <c r="E475" s="41"/>
      <c r="F475" s="233" t="s">
        <v>653</v>
      </c>
      <c r="G475" s="41"/>
      <c r="H475" s="41"/>
      <c r="I475" s="234"/>
      <c r="J475" s="41"/>
      <c r="K475" s="41"/>
      <c r="L475" s="45"/>
      <c r="M475" s="235"/>
      <c r="N475" s="236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139</v>
      </c>
      <c r="AU475" s="18" t="s">
        <v>86</v>
      </c>
    </row>
    <row r="476" s="2" customFormat="1">
      <c r="A476" s="39"/>
      <c r="B476" s="40"/>
      <c r="C476" s="41"/>
      <c r="D476" s="232" t="s">
        <v>165</v>
      </c>
      <c r="E476" s="41"/>
      <c r="F476" s="259" t="s">
        <v>655</v>
      </c>
      <c r="G476" s="41"/>
      <c r="H476" s="41"/>
      <c r="I476" s="234"/>
      <c r="J476" s="41"/>
      <c r="K476" s="41"/>
      <c r="L476" s="45"/>
      <c r="M476" s="235"/>
      <c r="N476" s="236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165</v>
      </c>
      <c r="AU476" s="18" t="s">
        <v>86</v>
      </c>
    </row>
    <row r="477" s="13" customFormat="1">
      <c r="A477" s="13"/>
      <c r="B477" s="237"/>
      <c r="C477" s="238"/>
      <c r="D477" s="232" t="s">
        <v>141</v>
      </c>
      <c r="E477" s="239" t="s">
        <v>1</v>
      </c>
      <c r="F477" s="240" t="s">
        <v>656</v>
      </c>
      <c r="G477" s="238"/>
      <c r="H477" s="241">
        <v>778</v>
      </c>
      <c r="I477" s="242"/>
      <c r="J477" s="238"/>
      <c r="K477" s="238"/>
      <c r="L477" s="243"/>
      <c r="M477" s="244"/>
      <c r="N477" s="245"/>
      <c r="O477" s="245"/>
      <c r="P477" s="245"/>
      <c r="Q477" s="245"/>
      <c r="R477" s="245"/>
      <c r="S477" s="245"/>
      <c r="T477" s="24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7" t="s">
        <v>141</v>
      </c>
      <c r="AU477" s="247" t="s">
        <v>86</v>
      </c>
      <c r="AV477" s="13" t="s">
        <v>86</v>
      </c>
      <c r="AW477" s="13" t="s">
        <v>32</v>
      </c>
      <c r="AX477" s="13" t="s">
        <v>77</v>
      </c>
      <c r="AY477" s="247" t="s">
        <v>131</v>
      </c>
    </row>
    <row r="478" s="14" customFormat="1">
      <c r="A478" s="14"/>
      <c r="B478" s="248"/>
      <c r="C478" s="249"/>
      <c r="D478" s="232" t="s">
        <v>141</v>
      </c>
      <c r="E478" s="250" t="s">
        <v>1</v>
      </c>
      <c r="F478" s="251" t="s">
        <v>159</v>
      </c>
      <c r="G478" s="249"/>
      <c r="H478" s="252">
        <v>778</v>
      </c>
      <c r="I478" s="253"/>
      <c r="J478" s="249"/>
      <c r="K478" s="249"/>
      <c r="L478" s="254"/>
      <c r="M478" s="255"/>
      <c r="N478" s="256"/>
      <c r="O478" s="256"/>
      <c r="P478" s="256"/>
      <c r="Q478" s="256"/>
      <c r="R478" s="256"/>
      <c r="S478" s="256"/>
      <c r="T478" s="257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8" t="s">
        <v>141</v>
      </c>
      <c r="AU478" s="258" t="s">
        <v>86</v>
      </c>
      <c r="AV478" s="14" t="s">
        <v>137</v>
      </c>
      <c r="AW478" s="14" t="s">
        <v>32</v>
      </c>
      <c r="AX478" s="14" t="s">
        <v>82</v>
      </c>
      <c r="AY478" s="258" t="s">
        <v>131</v>
      </c>
    </row>
    <row r="479" s="2" customFormat="1" ht="24.15" customHeight="1">
      <c r="A479" s="39"/>
      <c r="B479" s="40"/>
      <c r="C479" s="219" t="s">
        <v>657</v>
      </c>
      <c r="D479" s="219" t="s">
        <v>133</v>
      </c>
      <c r="E479" s="220" t="s">
        <v>658</v>
      </c>
      <c r="F479" s="221" t="s">
        <v>659</v>
      </c>
      <c r="G479" s="222" t="s">
        <v>136</v>
      </c>
      <c r="H479" s="223">
        <v>2995</v>
      </c>
      <c r="I479" s="224"/>
      <c r="J479" s="225">
        <f>ROUND(I479*H479,2)</f>
        <v>0</v>
      </c>
      <c r="K479" s="221" t="s">
        <v>155</v>
      </c>
      <c r="L479" s="45"/>
      <c r="M479" s="226" t="s">
        <v>1</v>
      </c>
      <c r="N479" s="227" t="s">
        <v>42</v>
      </c>
      <c r="O479" s="92"/>
      <c r="P479" s="228">
        <f>O479*H479</f>
        <v>0</v>
      </c>
      <c r="Q479" s="228">
        <v>0.00036000000000000002</v>
      </c>
      <c r="R479" s="228">
        <f>Q479*H479</f>
        <v>1.0782000000000001</v>
      </c>
      <c r="S479" s="228">
        <v>0</v>
      </c>
      <c r="T479" s="22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0" t="s">
        <v>137</v>
      </c>
      <c r="AT479" s="230" t="s">
        <v>133</v>
      </c>
      <c r="AU479" s="230" t="s">
        <v>86</v>
      </c>
      <c r="AY479" s="18" t="s">
        <v>131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8" t="s">
        <v>82</v>
      </c>
      <c r="BK479" s="231">
        <f>ROUND(I479*H479,2)</f>
        <v>0</v>
      </c>
      <c r="BL479" s="18" t="s">
        <v>137</v>
      </c>
      <c r="BM479" s="230" t="s">
        <v>660</v>
      </c>
    </row>
    <row r="480" s="2" customFormat="1">
      <c r="A480" s="39"/>
      <c r="B480" s="40"/>
      <c r="C480" s="41"/>
      <c r="D480" s="232" t="s">
        <v>139</v>
      </c>
      <c r="E480" s="41"/>
      <c r="F480" s="233" t="s">
        <v>661</v>
      </c>
      <c r="G480" s="41"/>
      <c r="H480" s="41"/>
      <c r="I480" s="234"/>
      <c r="J480" s="41"/>
      <c r="K480" s="41"/>
      <c r="L480" s="45"/>
      <c r="M480" s="235"/>
      <c r="N480" s="236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139</v>
      </c>
      <c r="AU480" s="18" t="s">
        <v>86</v>
      </c>
    </row>
    <row r="481" s="13" customFormat="1">
      <c r="A481" s="13"/>
      <c r="B481" s="237"/>
      <c r="C481" s="238"/>
      <c r="D481" s="232" t="s">
        <v>141</v>
      </c>
      <c r="E481" s="239" t="s">
        <v>1</v>
      </c>
      <c r="F481" s="240" t="s">
        <v>662</v>
      </c>
      <c r="G481" s="238"/>
      <c r="H481" s="241">
        <v>2994.6689999999999</v>
      </c>
      <c r="I481" s="242"/>
      <c r="J481" s="238"/>
      <c r="K481" s="238"/>
      <c r="L481" s="243"/>
      <c r="M481" s="244"/>
      <c r="N481" s="245"/>
      <c r="O481" s="245"/>
      <c r="P481" s="245"/>
      <c r="Q481" s="245"/>
      <c r="R481" s="245"/>
      <c r="S481" s="245"/>
      <c r="T481" s="24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7" t="s">
        <v>141</v>
      </c>
      <c r="AU481" s="247" t="s">
        <v>86</v>
      </c>
      <c r="AV481" s="13" t="s">
        <v>86</v>
      </c>
      <c r="AW481" s="13" t="s">
        <v>32</v>
      </c>
      <c r="AX481" s="13" t="s">
        <v>77</v>
      </c>
      <c r="AY481" s="247" t="s">
        <v>131</v>
      </c>
    </row>
    <row r="482" s="14" customFormat="1">
      <c r="A482" s="14"/>
      <c r="B482" s="248"/>
      <c r="C482" s="249"/>
      <c r="D482" s="232" t="s">
        <v>141</v>
      </c>
      <c r="E482" s="250" t="s">
        <v>1</v>
      </c>
      <c r="F482" s="251" t="s">
        <v>159</v>
      </c>
      <c r="G482" s="249"/>
      <c r="H482" s="252">
        <v>2994.6689999999999</v>
      </c>
      <c r="I482" s="253"/>
      <c r="J482" s="249"/>
      <c r="K482" s="249"/>
      <c r="L482" s="254"/>
      <c r="M482" s="255"/>
      <c r="N482" s="256"/>
      <c r="O482" s="256"/>
      <c r="P482" s="256"/>
      <c r="Q482" s="256"/>
      <c r="R482" s="256"/>
      <c r="S482" s="256"/>
      <c r="T482" s="257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8" t="s">
        <v>141</v>
      </c>
      <c r="AU482" s="258" t="s">
        <v>86</v>
      </c>
      <c r="AV482" s="14" t="s">
        <v>137</v>
      </c>
      <c r="AW482" s="14" t="s">
        <v>32</v>
      </c>
      <c r="AX482" s="14" t="s">
        <v>77</v>
      </c>
      <c r="AY482" s="258" t="s">
        <v>131</v>
      </c>
    </row>
    <row r="483" s="13" customFormat="1">
      <c r="A483" s="13"/>
      <c r="B483" s="237"/>
      <c r="C483" s="238"/>
      <c r="D483" s="232" t="s">
        <v>141</v>
      </c>
      <c r="E483" s="239" t="s">
        <v>1</v>
      </c>
      <c r="F483" s="240" t="s">
        <v>663</v>
      </c>
      <c r="G483" s="238"/>
      <c r="H483" s="241">
        <v>2995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7" t="s">
        <v>141</v>
      </c>
      <c r="AU483" s="247" t="s">
        <v>86</v>
      </c>
      <c r="AV483" s="13" t="s">
        <v>86</v>
      </c>
      <c r="AW483" s="13" t="s">
        <v>32</v>
      </c>
      <c r="AX483" s="13" t="s">
        <v>82</v>
      </c>
      <c r="AY483" s="247" t="s">
        <v>131</v>
      </c>
    </row>
    <row r="484" s="2" customFormat="1" ht="44.25" customHeight="1">
      <c r="A484" s="39"/>
      <c r="B484" s="40"/>
      <c r="C484" s="219" t="s">
        <v>664</v>
      </c>
      <c r="D484" s="219" t="s">
        <v>133</v>
      </c>
      <c r="E484" s="220" t="s">
        <v>665</v>
      </c>
      <c r="F484" s="221" t="s">
        <v>666</v>
      </c>
      <c r="G484" s="222" t="s">
        <v>136</v>
      </c>
      <c r="H484" s="223">
        <v>484.5</v>
      </c>
      <c r="I484" s="224"/>
      <c r="J484" s="225">
        <f>ROUND(I484*H484,2)</f>
        <v>0</v>
      </c>
      <c r="K484" s="221" t="s">
        <v>1</v>
      </c>
      <c r="L484" s="45"/>
      <c r="M484" s="226" t="s">
        <v>1</v>
      </c>
      <c r="N484" s="227" t="s">
        <v>42</v>
      </c>
      <c r="O484" s="92"/>
      <c r="P484" s="228">
        <f>O484*H484</f>
        <v>0</v>
      </c>
      <c r="Q484" s="228">
        <v>0.00036000000000000002</v>
      </c>
      <c r="R484" s="228">
        <f>Q484*H484</f>
        <v>0.17442000000000002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137</v>
      </c>
      <c r="AT484" s="230" t="s">
        <v>133</v>
      </c>
      <c r="AU484" s="230" t="s">
        <v>86</v>
      </c>
      <c r="AY484" s="18" t="s">
        <v>131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82</v>
      </c>
      <c r="BK484" s="231">
        <f>ROUND(I484*H484,2)</f>
        <v>0</v>
      </c>
      <c r="BL484" s="18" t="s">
        <v>137</v>
      </c>
      <c r="BM484" s="230" t="s">
        <v>667</v>
      </c>
    </row>
    <row r="485" s="2" customFormat="1">
      <c r="A485" s="39"/>
      <c r="B485" s="40"/>
      <c r="C485" s="41"/>
      <c r="D485" s="232" t="s">
        <v>139</v>
      </c>
      <c r="E485" s="41"/>
      <c r="F485" s="233" t="s">
        <v>666</v>
      </c>
      <c r="G485" s="41"/>
      <c r="H485" s="41"/>
      <c r="I485" s="234"/>
      <c r="J485" s="41"/>
      <c r="K485" s="41"/>
      <c r="L485" s="45"/>
      <c r="M485" s="235"/>
      <c r="N485" s="236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139</v>
      </c>
      <c r="AU485" s="18" t="s">
        <v>86</v>
      </c>
    </row>
    <row r="486" s="13" customFormat="1">
      <c r="A486" s="13"/>
      <c r="B486" s="237"/>
      <c r="C486" s="238"/>
      <c r="D486" s="232" t="s">
        <v>141</v>
      </c>
      <c r="E486" s="239" t="s">
        <v>1</v>
      </c>
      <c r="F486" s="240" t="s">
        <v>668</v>
      </c>
      <c r="G486" s="238"/>
      <c r="H486" s="241">
        <v>484.5</v>
      </c>
      <c r="I486" s="242"/>
      <c r="J486" s="238"/>
      <c r="K486" s="238"/>
      <c r="L486" s="243"/>
      <c r="M486" s="244"/>
      <c r="N486" s="245"/>
      <c r="O486" s="245"/>
      <c r="P486" s="245"/>
      <c r="Q486" s="245"/>
      <c r="R486" s="245"/>
      <c r="S486" s="245"/>
      <c r="T486" s="24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7" t="s">
        <v>141</v>
      </c>
      <c r="AU486" s="247" t="s">
        <v>86</v>
      </c>
      <c r="AV486" s="13" t="s">
        <v>86</v>
      </c>
      <c r="AW486" s="13" t="s">
        <v>32</v>
      </c>
      <c r="AX486" s="13" t="s">
        <v>77</v>
      </c>
      <c r="AY486" s="247" t="s">
        <v>131</v>
      </c>
    </row>
    <row r="487" s="14" customFormat="1">
      <c r="A487" s="14"/>
      <c r="B487" s="248"/>
      <c r="C487" s="249"/>
      <c r="D487" s="232" t="s">
        <v>141</v>
      </c>
      <c r="E487" s="250" t="s">
        <v>1</v>
      </c>
      <c r="F487" s="251" t="s">
        <v>159</v>
      </c>
      <c r="G487" s="249"/>
      <c r="H487" s="252">
        <v>484.5</v>
      </c>
      <c r="I487" s="253"/>
      <c r="J487" s="249"/>
      <c r="K487" s="249"/>
      <c r="L487" s="254"/>
      <c r="M487" s="255"/>
      <c r="N487" s="256"/>
      <c r="O487" s="256"/>
      <c r="P487" s="256"/>
      <c r="Q487" s="256"/>
      <c r="R487" s="256"/>
      <c r="S487" s="256"/>
      <c r="T487" s="257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8" t="s">
        <v>141</v>
      </c>
      <c r="AU487" s="258" t="s">
        <v>86</v>
      </c>
      <c r="AV487" s="14" t="s">
        <v>137</v>
      </c>
      <c r="AW487" s="14" t="s">
        <v>32</v>
      </c>
      <c r="AX487" s="14" t="s">
        <v>82</v>
      </c>
      <c r="AY487" s="258" t="s">
        <v>131</v>
      </c>
    </row>
    <row r="488" s="2" customFormat="1" ht="24.15" customHeight="1">
      <c r="A488" s="39"/>
      <c r="B488" s="40"/>
      <c r="C488" s="219" t="s">
        <v>669</v>
      </c>
      <c r="D488" s="219" t="s">
        <v>133</v>
      </c>
      <c r="E488" s="220" t="s">
        <v>670</v>
      </c>
      <c r="F488" s="221" t="s">
        <v>671</v>
      </c>
      <c r="G488" s="222" t="s">
        <v>267</v>
      </c>
      <c r="H488" s="223">
        <v>28.5</v>
      </c>
      <c r="I488" s="224"/>
      <c r="J488" s="225">
        <f>ROUND(I488*H488,2)</f>
        <v>0</v>
      </c>
      <c r="K488" s="221" t="s">
        <v>155</v>
      </c>
      <c r="L488" s="45"/>
      <c r="M488" s="226" t="s">
        <v>1</v>
      </c>
      <c r="N488" s="227" t="s">
        <v>42</v>
      </c>
      <c r="O488" s="92"/>
      <c r="P488" s="228">
        <f>O488*H488</f>
        <v>0</v>
      </c>
      <c r="Q488" s="228">
        <v>0</v>
      </c>
      <c r="R488" s="228">
        <f>Q488*H488</f>
        <v>0</v>
      </c>
      <c r="S488" s="228">
        <v>0</v>
      </c>
      <c r="T488" s="229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0" t="s">
        <v>137</v>
      </c>
      <c r="AT488" s="230" t="s">
        <v>133</v>
      </c>
      <c r="AU488" s="230" t="s">
        <v>86</v>
      </c>
      <c r="AY488" s="18" t="s">
        <v>131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8" t="s">
        <v>82</v>
      </c>
      <c r="BK488" s="231">
        <f>ROUND(I488*H488,2)</f>
        <v>0</v>
      </c>
      <c r="BL488" s="18" t="s">
        <v>137</v>
      </c>
      <c r="BM488" s="230" t="s">
        <v>672</v>
      </c>
    </row>
    <row r="489" s="2" customFormat="1">
      <c r="A489" s="39"/>
      <c r="B489" s="40"/>
      <c r="C489" s="41"/>
      <c r="D489" s="232" t="s">
        <v>139</v>
      </c>
      <c r="E489" s="41"/>
      <c r="F489" s="233" t="s">
        <v>673</v>
      </c>
      <c r="G489" s="41"/>
      <c r="H489" s="41"/>
      <c r="I489" s="234"/>
      <c r="J489" s="41"/>
      <c r="K489" s="41"/>
      <c r="L489" s="45"/>
      <c r="M489" s="235"/>
      <c r="N489" s="236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139</v>
      </c>
      <c r="AU489" s="18" t="s">
        <v>86</v>
      </c>
    </row>
    <row r="490" s="13" customFormat="1">
      <c r="A490" s="13"/>
      <c r="B490" s="237"/>
      <c r="C490" s="238"/>
      <c r="D490" s="232" t="s">
        <v>141</v>
      </c>
      <c r="E490" s="239" t="s">
        <v>1</v>
      </c>
      <c r="F490" s="240" t="s">
        <v>674</v>
      </c>
      <c r="G490" s="238"/>
      <c r="H490" s="241">
        <v>28.5</v>
      </c>
      <c r="I490" s="242"/>
      <c r="J490" s="238"/>
      <c r="K490" s="238"/>
      <c r="L490" s="243"/>
      <c r="M490" s="244"/>
      <c r="N490" s="245"/>
      <c r="O490" s="245"/>
      <c r="P490" s="245"/>
      <c r="Q490" s="245"/>
      <c r="R490" s="245"/>
      <c r="S490" s="245"/>
      <c r="T490" s="246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7" t="s">
        <v>141</v>
      </c>
      <c r="AU490" s="247" t="s">
        <v>86</v>
      </c>
      <c r="AV490" s="13" t="s">
        <v>86</v>
      </c>
      <c r="AW490" s="13" t="s">
        <v>32</v>
      </c>
      <c r="AX490" s="13" t="s">
        <v>82</v>
      </c>
      <c r="AY490" s="247" t="s">
        <v>131</v>
      </c>
    </row>
    <row r="491" s="2" customFormat="1" ht="16.5" customHeight="1">
      <c r="A491" s="39"/>
      <c r="B491" s="40"/>
      <c r="C491" s="219" t="s">
        <v>675</v>
      </c>
      <c r="D491" s="219" t="s">
        <v>133</v>
      </c>
      <c r="E491" s="220" t="s">
        <v>676</v>
      </c>
      <c r="F491" s="221" t="s">
        <v>677</v>
      </c>
      <c r="G491" s="222" t="s">
        <v>267</v>
      </c>
      <c r="H491" s="223">
        <v>83</v>
      </c>
      <c r="I491" s="224"/>
      <c r="J491" s="225">
        <f>ROUND(I491*H491,2)</f>
        <v>0</v>
      </c>
      <c r="K491" s="221" t="s">
        <v>155</v>
      </c>
      <c r="L491" s="45"/>
      <c r="M491" s="226" t="s">
        <v>1</v>
      </c>
      <c r="N491" s="227" t="s">
        <v>42</v>
      </c>
      <c r="O491" s="92"/>
      <c r="P491" s="228">
        <f>O491*H491</f>
        <v>0</v>
      </c>
      <c r="Q491" s="228">
        <v>0</v>
      </c>
      <c r="R491" s="228">
        <f>Q491*H491</f>
        <v>0</v>
      </c>
      <c r="S491" s="228">
        <v>0</v>
      </c>
      <c r="T491" s="229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0" t="s">
        <v>137</v>
      </c>
      <c r="AT491" s="230" t="s">
        <v>133</v>
      </c>
      <c r="AU491" s="230" t="s">
        <v>86</v>
      </c>
      <c r="AY491" s="18" t="s">
        <v>131</v>
      </c>
      <c r="BE491" s="231">
        <f>IF(N491="základní",J491,0)</f>
        <v>0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18" t="s">
        <v>82</v>
      </c>
      <c r="BK491" s="231">
        <f>ROUND(I491*H491,2)</f>
        <v>0</v>
      </c>
      <c r="BL491" s="18" t="s">
        <v>137</v>
      </c>
      <c r="BM491" s="230" t="s">
        <v>678</v>
      </c>
    </row>
    <row r="492" s="2" customFormat="1">
      <c r="A492" s="39"/>
      <c r="B492" s="40"/>
      <c r="C492" s="41"/>
      <c r="D492" s="232" t="s">
        <v>139</v>
      </c>
      <c r="E492" s="41"/>
      <c r="F492" s="233" t="s">
        <v>679</v>
      </c>
      <c r="G492" s="41"/>
      <c r="H492" s="41"/>
      <c r="I492" s="234"/>
      <c r="J492" s="41"/>
      <c r="K492" s="41"/>
      <c r="L492" s="45"/>
      <c r="M492" s="235"/>
      <c r="N492" s="236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139</v>
      </c>
      <c r="AU492" s="18" t="s">
        <v>86</v>
      </c>
    </row>
    <row r="493" s="13" customFormat="1">
      <c r="A493" s="13"/>
      <c r="B493" s="237"/>
      <c r="C493" s="238"/>
      <c r="D493" s="232" t="s">
        <v>141</v>
      </c>
      <c r="E493" s="239" t="s">
        <v>1</v>
      </c>
      <c r="F493" s="240" t="s">
        <v>680</v>
      </c>
      <c r="G493" s="238"/>
      <c r="H493" s="241">
        <v>83</v>
      </c>
      <c r="I493" s="242"/>
      <c r="J493" s="238"/>
      <c r="K493" s="238"/>
      <c r="L493" s="243"/>
      <c r="M493" s="244"/>
      <c r="N493" s="245"/>
      <c r="O493" s="245"/>
      <c r="P493" s="245"/>
      <c r="Q493" s="245"/>
      <c r="R493" s="245"/>
      <c r="S493" s="245"/>
      <c r="T493" s="24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7" t="s">
        <v>141</v>
      </c>
      <c r="AU493" s="247" t="s">
        <v>86</v>
      </c>
      <c r="AV493" s="13" t="s">
        <v>86</v>
      </c>
      <c r="AW493" s="13" t="s">
        <v>32</v>
      </c>
      <c r="AX493" s="13" t="s">
        <v>82</v>
      </c>
      <c r="AY493" s="247" t="s">
        <v>131</v>
      </c>
    </row>
    <row r="494" s="2" customFormat="1" ht="24.15" customHeight="1">
      <c r="A494" s="39"/>
      <c r="B494" s="40"/>
      <c r="C494" s="219" t="s">
        <v>681</v>
      </c>
      <c r="D494" s="219" t="s">
        <v>133</v>
      </c>
      <c r="E494" s="220" t="s">
        <v>682</v>
      </c>
      <c r="F494" s="221" t="s">
        <v>683</v>
      </c>
      <c r="G494" s="222" t="s">
        <v>136</v>
      </c>
      <c r="H494" s="223">
        <v>2831</v>
      </c>
      <c r="I494" s="224"/>
      <c r="J494" s="225">
        <f>ROUND(I494*H494,2)</f>
        <v>0</v>
      </c>
      <c r="K494" s="221" t="s">
        <v>1</v>
      </c>
      <c r="L494" s="45"/>
      <c r="M494" s="226" t="s">
        <v>1</v>
      </c>
      <c r="N494" s="227" t="s">
        <v>42</v>
      </c>
      <c r="O494" s="92"/>
      <c r="P494" s="228">
        <f>O494*H494</f>
        <v>0</v>
      </c>
      <c r="Q494" s="228">
        <v>0</v>
      </c>
      <c r="R494" s="228">
        <f>Q494*H494</f>
        <v>0</v>
      </c>
      <c r="S494" s="228">
        <v>0</v>
      </c>
      <c r="T494" s="22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0" t="s">
        <v>137</v>
      </c>
      <c r="AT494" s="230" t="s">
        <v>133</v>
      </c>
      <c r="AU494" s="230" t="s">
        <v>86</v>
      </c>
      <c r="AY494" s="18" t="s">
        <v>131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8" t="s">
        <v>82</v>
      </c>
      <c r="BK494" s="231">
        <f>ROUND(I494*H494,2)</f>
        <v>0</v>
      </c>
      <c r="BL494" s="18" t="s">
        <v>137</v>
      </c>
      <c r="BM494" s="230" t="s">
        <v>684</v>
      </c>
    </row>
    <row r="495" s="2" customFormat="1">
      <c r="A495" s="39"/>
      <c r="B495" s="40"/>
      <c r="C495" s="41"/>
      <c r="D495" s="232" t="s">
        <v>139</v>
      </c>
      <c r="E495" s="41"/>
      <c r="F495" s="233" t="s">
        <v>685</v>
      </c>
      <c r="G495" s="41"/>
      <c r="H495" s="41"/>
      <c r="I495" s="234"/>
      <c r="J495" s="41"/>
      <c r="K495" s="41"/>
      <c r="L495" s="45"/>
      <c r="M495" s="235"/>
      <c r="N495" s="236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139</v>
      </c>
      <c r="AU495" s="18" t="s">
        <v>86</v>
      </c>
    </row>
    <row r="496" s="2" customFormat="1">
      <c r="A496" s="39"/>
      <c r="B496" s="40"/>
      <c r="C496" s="41"/>
      <c r="D496" s="232" t="s">
        <v>165</v>
      </c>
      <c r="E496" s="41"/>
      <c r="F496" s="259" t="s">
        <v>686</v>
      </c>
      <c r="G496" s="41"/>
      <c r="H496" s="41"/>
      <c r="I496" s="234"/>
      <c r="J496" s="41"/>
      <c r="K496" s="41"/>
      <c r="L496" s="45"/>
      <c r="M496" s="235"/>
      <c r="N496" s="236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165</v>
      </c>
      <c r="AU496" s="18" t="s">
        <v>86</v>
      </c>
    </row>
    <row r="497" s="13" customFormat="1">
      <c r="A497" s="13"/>
      <c r="B497" s="237"/>
      <c r="C497" s="238"/>
      <c r="D497" s="232" t="s">
        <v>141</v>
      </c>
      <c r="E497" s="239" t="s">
        <v>1</v>
      </c>
      <c r="F497" s="240" t="s">
        <v>687</v>
      </c>
      <c r="G497" s="238"/>
      <c r="H497" s="241">
        <v>2831</v>
      </c>
      <c r="I497" s="242"/>
      <c r="J497" s="238"/>
      <c r="K497" s="238"/>
      <c r="L497" s="243"/>
      <c r="M497" s="244"/>
      <c r="N497" s="245"/>
      <c r="O497" s="245"/>
      <c r="P497" s="245"/>
      <c r="Q497" s="245"/>
      <c r="R497" s="245"/>
      <c r="S497" s="245"/>
      <c r="T497" s="24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7" t="s">
        <v>141</v>
      </c>
      <c r="AU497" s="247" t="s">
        <v>86</v>
      </c>
      <c r="AV497" s="13" t="s">
        <v>86</v>
      </c>
      <c r="AW497" s="13" t="s">
        <v>32</v>
      </c>
      <c r="AX497" s="13" t="s">
        <v>82</v>
      </c>
      <c r="AY497" s="247" t="s">
        <v>131</v>
      </c>
    </row>
    <row r="498" s="2" customFormat="1" ht="37.8" customHeight="1">
      <c r="A498" s="39"/>
      <c r="B498" s="40"/>
      <c r="C498" s="219" t="s">
        <v>688</v>
      </c>
      <c r="D498" s="219" t="s">
        <v>133</v>
      </c>
      <c r="E498" s="220" t="s">
        <v>689</v>
      </c>
      <c r="F498" s="221" t="s">
        <v>690</v>
      </c>
      <c r="G498" s="222" t="s">
        <v>136</v>
      </c>
      <c r="H498" s="223">
        <v>2.4199999999999999</v>
      </c>
      <c r="I498" s="224"/>
      <c r="J498" s="225">
        <f>ROUND(I498*H498,2)</f>
        <v>0</v>
      </c>
      <c r="K498" s="221" t="s">
        <v>1</v>
      </c>
      <c r="L498" s="45"/>
      <c r="M498" s="226" t="s">
        <v>1</v>
      </c>
      <c r="N498" s="227" t="s">
        <v>42</v>
      </c>
      <c r="O498" s="92"/>
      <c r="P498" s="228">
        <f>O498*H498</f>
        <v>0</v>
      </c>
      <c r="Q498" s="228">
        <v>1.0000000000000001E-05</v>
      </c>
      <c r="R498" s="228">
        <f>Q498*H498</f>
        <v>2.4200000000000002E-05</v>
      </c>
      <c r="S498" s="228">
        <v>0</v>
      </c>
      <c r="T498" s="22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0" t="s">
        <v>137</v>
      </c>
      <c r="AT498" s="230" t="s">
        <v>133</v>
      </c>
      <c r="AU498" s="230" t="s">
        <v>86</v>
      </c>
      <c r="AY498" s="18" t="s">
        <v>131</v>
      </c>
      <c r="BE498" s="231">
        <f>IF(N498="základní",J498,0)</f>
        <v>0</v>
      </c>
      <c r="BF498" s="231">
        <f>IF(N498="snížená",J498,0)</f>
        <v>0</v>
      </c>
      <c r="BG498" s="231">
        <f>IF(N498="zákl. přenesená",J498,0)</f>
        <v>0</v>
      </c>
      <c r="BH498" s="231">
        <f>IF(N498="sníž. přenesená",J498,0)</f>
        <v>0</v>
      </c>
      <c r="BI498" s="231">
        <f>IF(N498="nulová",J498,0)</f>
        <v>0</v>
      </c>
      <c r="BJ498" s="18" t="s">
        <v>82</v>
      </c>
      <c r="BK498" s="231">
        <f>ROUND(I498*H498,2)</f>
        <v>0</v>
      </c>
      <c r="BL498" s="18" t="s">
        <v>137</v>
      </c>
      <c r="BM498" s="230" t="s">
        <v>691</v>
      </c>
    </row>
    <row r="499" s="2" customFormat="1">
      <c r="A499" s="39"/>
      <c r="B499" s="40"/>
      <c r="C499" s="41"/>
      <c r="D499" s="232" t="s">
        <v>139</v>
      </c>
      <c r="E499" s="41"/>
      <c r="F499" s="233" t="s">
        <v>690</v>
      </c>
      <c r="G499" s="41"/>
      <c r="H499" s="41"/>
      <c r="I499" s="234"/>
      <c r="J499" s="41"/>
      <c r="K499" s="41"/>
      <c r="L499" s="45"/>
      <c r="M499" s="235"/>
      <c r="N499" s="236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139</v>
      </c>
      <c r="AU499" s="18" t="s">
        <v>86</v>
      </c>
    </row>
    <row r="500" s="2" customFormat="1">
      <c r="A500" s="39"/>
      <c r="B500" s="40"/>
      <c r="C500" s="41"/>
      <c r="D500" s="232" t="s">
        <v>165</v>
      </c>
      <c r="E500" s="41"/>
      <c r="F500" s="259" t="s">
        <v>692</v>
      </c>
      <c r="G500" s="41"/>
      <c r="H500" s="41"/>
      <c r="I500" s="234"/>
      <c r="J500" s="41"/>
      <c r="K500" s="41"/>
      <c r="L500" s="45"/>
      <c r="M500" s="235"/>
      <c r="N500" s="236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165</v>
      </c>
      <c r="AU500" s="18" t="s">
        <v>86</v>
      </c>
    </row>
    <row r="501" s="13" customFormat="1">
      <c r="A501" s="13"/>
      <c r="B501" s="237"/>
      <c r="C501" s="238"/>
      <c r="D501" s="232" t="s">
        <v>141</v>
      </c>
      <c r="E501" s="239" t="s">
        <v>1</v>
      </c>
      <c r="F501" s="240" t="s">
        <v>693</v>
      </c>
      <c r="G501" s="238"/>
      <c r="H501" s="241">
        <v>2.4199999999999999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7" t="s">
        <v>141</v>
      </c>
      <c r="AU501" s="247" t="s">
        <v>86</v>
      </c>
      <c r="AV501" s="13" t="s">
        <v>86</v>
      </c>
      <c r="AW501" s="13" t="s">
        <v>32</v>
      </c>
      <c r="AX501" s="13" t="s">
        <v>77</v>
      </c>
      <c r="AY501" s="247" t="s">
        <v>131</v>
      </c>
    </row>
    <row r="502" s="14" customFormat="1">
      <c r="A502" s="14"/>
      <c r="B502" s="248"/>
      <c r="C502" s="249"/>
      <c r="D502" s="232" t="s">
        <v>141</v>
      </c>
      <c r="E502" s="250" t="s">
        <v>1</v>
      </c>
      <c r="F502" s="251" t="s">
        <v>159</v>
      </c>
      <c r="G502" s="249"/>
      <c r="H502" s="252">
        <v>2.4199999999999999</v>
      </c>
      <c r="I502" s="253"/>
      <c r="J502" s="249"/>
      <c r="K502" s="249"/>
      <c r="L502" s="254"/>
      <c r="M502" s="255"/>
      <c r="N502" s="256"/>
      <c r="O502" s="256"/>
      <c r="P502" s="256"/>
      <c r="Q502" s="256"/>
      <c r="R502" s="256"/>
      <c r="S502" s="256"/>
      <c r="T502" s="257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8" t="s">
        <v>141</v>
      </c>
      <c r="AU502" s="258" t="s">
        <v>86</v>
      </c>
      <c r="AV502" s="14" t="s">
        <v>137</v>
      </c>
      <c r="AW502" s="14" t="s">
        <v>32</v>
      </c>
      <c r="AX502" s="14" t="s">
        <v>82</v>
      </c>
      <c r="AY502" s="258" t="s">
        <v>131</v>
      </c>
    </row>
    <row r="503" s="2" customFormat="1" ht="49.05" customHeight="1">
      <c r="A503" s="39"/>
      <c r="B503" s="40"/>
      <c r="C503" s="219" t="s">
        <v>694</v>
      </c>
      <c r="D503" s="219" t="s">
        <v>133</v>
      </c>
      <c r="E503" s="220" t="s">
        <v>695</v>
      </c>
      <c r="F503" s="221" t="s">
        <v>696</v>
      </c>
      <c r="G503" s="222" t="s">
        <v>298</v>
      </c>
      <c r="H503" s="223">
        <v>24</v>
      </c>
      <c r="I503" s="224"/>
      <c r="J503" s="225">
        <f>ROUND(I503*H503,2)</f>
        <v>0</v>
      </c>
      <c r="K503" s="221" t="s">
        <v>1</v>
      </c>
      <c r="L503" s="45"/>
      <c r="M503" s="226" t="s">
        <v>1</v>
      </c>
      <c r="N503" s="227" t="s">
        <v>42</v>
      </c>
      <c r="O503" s="92"/>
      <c r="P503" s="228">
        <f>O503*H503</f>
        <v>0</v>
      </c>
      <c r="Q503" s="228">
        <v>2.0000000000000002E-05</v>
      </c>
      <c r="R503" s="228">
        <f>Q503*H503</f>
        <v>0.00048000000000000007</v>
      </c>
      <c r="S503" s="228">
        <v>0</v>
      </c>
      <c r="T503" s="229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0" t="s">
        <v>137</v>
      </c>
      <c r="AT503" s="230" t="s">
        <v>133</v>
      </c>
      <c r="AU503" s="230" t="s">
        <v>86</v>
      </c>
      <c r="AY503" s="18" t="s">
        <v>131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8" t="s">
        <v>82</v>
      </c>
      <c r="BK503" s="231">
        <f>ROUND(I503*H503,2)</f>
        <v>0</v>
      </c>
      <c r="BL503" s="18" t="s">
        <v>137</v>
      </c>
      <c r="BM503" s="230" t="s">
        <v>697</v>
      </c>
    </row>
    <row r="504" s="2" customFormat="1">
      <c r="A504" s="39"/>
      <c r="B504" s="40"/>
      <c r="C504" s="41"/>
      <c r="D504" s="232" t="s">
        <v>139</v>
      </c>
      <c r="E504" s="41"/>
      <c r="F504" s="233" t="s">
        <v>696</v>
      </c>
      <c r="G504" s="41"/>
      <c r="H504" s="41"/>
      <c r="I504" s="234"/>
      <c r="J504" s="41"/>
      <c r="K504" s="41"/>
      <c r="L504" s="45"/>
      <c r="M504" s="235"/>
      <c r="N504" s="236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139</v>
      </c>
      <c r="AU504" s="18" t="s">
        <v>86</v>
      </c>
    </row>
    <row r="505" s="13" customFormat="1">
      <c r="A505" s="13"/>
      <c r="B505" s="237"/>
      <c r="C505" s="238"/>
      <c r="D505" s="232" t="s">
        <v>141</v>
      </c>
      <c r="E505" s="239" t="s">
        <v>1</v>
      </c>
      <c r="F505" s="240" t="s">
        <v>698</v>
      </c>
      <c r="G505" s="238"/>
      <c r="H505" s="241">
        <v>24</v>
      </c>
      <c r="I505" s="242"/>
      <c r="J505" s="238"/>
      <c r="K505" s="238"/>
      <c r="L505" s="243"/>
      <c r="M505" s="244"/>
      <c r="N505" s="245"/>
      <c r="O505" s="245"/>
      <c r="P505" s="245"/>
      <c r="Q505" s="245"/>
      <c r="R505" s="245"/>
      <c r="S505" s="245"/>
      <c r="T505" s="246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7" t="s">
        <v>141</v>
      </c>
      <c r="AU505" s="247" t="s">
        <v>86</v>
      </c>
      <c r="AV505" s="13" t="s">
        <v>86</v>
      </c>
      <c r="AW505" s="13" t="s">
        <v>32</v>
      </c>
      <c r="AX505" s="13" t="s">
        <v>77</v>
      </c>
      <c r="AY505" s="247" t="s">
        <v>131</v>
      </c>
    </row>
    <row r="506" s="14" customFormat="1">
      <c r="A506" s="14"/>
      <c r="B506" s="248"/>
      <c r="C506" s="249"/>
      <c r="D506" s="232" t="s">
        <v>141</v>
      </c>
      <c r="E506" s="250" t="s">
        <v>1</v>
      </c>
      <c r="F506" s="251" t="s">
        <v>159</v>
      </c>
      <c r="G506" s="249"/>
      <c r="H506" s="252">
        <v>24</v>
      </c>
      <c r="I506" s="253"/>
      <c r="J506" s="249"/>
      <c r="K506" s="249"/>
      <c r="L506" s="254"/>
      <c r="M506" s="255"/>
      <c r="N506" s="256"/>
      <c r="O506" s="256"/>
      <c r="P506" s="256"/>
      <c r="Q506" s="256"/>
      <c r="R506" s="256"/>
      <c r="S506" s="256"/>
      <c r="T506" s="257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8" t="s">
        <v>141</v>
      </c>
      <c r="AU506" s="258" t="s">
        <v>86</v>
      </c>
      <c r="AV506" s="14" t="s">
        <v>137</v>
      </c>
      <c r="AW506" s="14" t="s">
        <v>32</v>
      </c>
      <c r="AX506" s="14" t="s">
        <v>82</v>
      </c>
      <c r="AY506" s="258" t="s">
        <v>131</v>
      </c>
    </row>
    <row r="507" s="2" customFormat="1" ht="24.15" customHeight="1">
      <c r="A507" s="39"/>
      <c r="B507" s="40"/>
      <c r="C507" s="219" t="s">
        <v>699</v>
      </c>
      <c r="D507" s="219" t="s">
        <v>133</v>
      </c>
      <c r="E507" s="220" t="s">
        <v>700</v>
      </c>
      <c r="F507" s="221" t="s">
        <v>701</v>
      </c>
      <c r="G507" s="222" t="s">
        <v>298</v>
      </c>
      <c r="H507" s="223">
        <v>12</v>
      </c>
      <c r="I507" s="224"/>
      <c r="J507" s="225">
        <f>ROUND(I507*H507,2)</f>
        <v>0</v>
      </c>
      <c r="K507" s="221" t="s">
        <v>1</v>
      </c>
      <c r="L507" s="45"/>
      <c r="M507" s="226" t="s">
        <v>1</v>
      </c>
      <c r="N507" s="227" t="s">
        <v>42</v>
      </c>
      <c r="O507" s="92"/>
      <c r="P507" s="228">
        <f>O507*H507</f>
        <v>0</v>
      </c>
      <c r="Q507" s="228">
        <v>0</v>
      </c>
      <c r="R507" s="228">
        <f>Q507*H507</f>
        <v>0</v>
      </c>
      <c r="S507" s="228">
        <v>0</v>
      </c>
      <c r="T507" s="229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0" t="s">
        <v>137</v>
      </c>
      <c r="AT507" s="230" t="s">
        <v>133</v>
      </c>
      <c r="AU507" s="230" t="s">
        <v>86</v>
      </c>
      <c r="AY507" s="18" t="s">
        <v>131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8" t="s">
        <v>82</v>
      </c>
      <c r="BK507" s="231">
        <f>ROUND(I507*H507,2)</f>
        <v>0</v>
      </c>
      <c r="BL507" s="18" t="s">
        <v>137</v>
      </c>
      <c r="BM507" s="230" t="s">
        <v>702</v>
      </c>
    </row>
    <row r="508" s="2" customFormat="1">
      <c r="A508" s="39"/>
      <c r="B508" s="40"/>
      <c r="C508" s="41"/>
      <c r="D508" s="232" t="s">
        <v>139</v>
      </c>
      <c r="E508" s="41"/>
      <c r="F508" s="233" t="s">
        <v>701</v>
      </c>
      <c r="G508" s="41"/>
      <c r="H508" s="41"/>
      <c r="I508" s="234"/>
      <c r="J508" s="41"/>
      <c r="K508" s="41"/>
      <c r="L508" s="45"/>
      <c r="M508" s="235"/>
      <c r="N508" s="236"/>
      <c r="O508" s="92"/>
      <c r="P508" s="92"/>
      <c r="Q508" s="92"/>
      <c r="R508" s="92"/>
      <c r="S508" s="92"/>
      <c r="T508" s="93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139</v>
      </c>
      <c r="AU508" s="18" t="s">
        <v>86</v>
      </c>
    </row>
    <row r="509" s="13" customFormat="1">
      <c r="A509" s="13"/>
      <c r="B509" s="237"/>
      <c r="C509" s="238"/>
      <c r="D509" s="232" t="s">
        <v>141</v>
      </c>
      <c r="E509" s="239" t="s">
        <v>1</v>
      </c>
      <c r="F509" s="240" t="s">
        <v>703</v>
      </c>
      <c r="G509" s="238"/>
      <c r="H509" s="241">
        <v>12</v>
      </c>
      <c r="I509" s="242"/>
      <c r="J509" s="238"/>
      <c r="K509" s="238"/>
      <c r="L509" s="243"/>
      <c r="M509" s="244"/>
      <c r="N509" s="245"/>
      <c r="O509" s="245"/>
      <c r="P509" s="245"/>
      <c r="Q509" s="245"/>
      <c r="R509" s="245"/>
      <c r="S509" s="245"/>
      <c r="T509" s="24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7" t="s">
        <v>141</v>
      </c>
      <c r="AU509" s="247" t="s">
        <v>86</v>
      </c>
      <c r="AV509" s="13" t="s">
        <v>86</v>
      </c>
      <c r="AW509" s="13" t="s">
        <v>32</v>
      </c>
      <c r="AX509" s="13" t="s">
        <v>82</v>
      </c>
      <c r="AY509" s="247" t="s">
        <v>131</v>
      </c>
    </row>
    <row r="510" s="2" customFormat="1" ht="24.15" customHeight="1">
      <c r="A510" s="39"/>
      <c r="B510" s="40"/>
      <c r="C510" s="219" t="s">
        <v>704</v>
      </c>
      <c r="D510" s="219" t="s">
        <v>133</v>
      </c>
      <c r="E510" s="220" t="s">
        <v>705</v>
      </c>
      <c r="F510" s="221" t="s">
        <v>706</v>
      </c>
      <c r="G510" s="222" t="s">
        <v>298</v>
      </c>
      <c r="H510" s="223">
        <v>5</v>
      </c>
      <c r="I510" s="224"/>
      <c r="J510" s="225">
        <f>ROUND(I510*H510,2)</f>
        <v>0</v>
      </c>
      <c r="K510" s="221" t="s">
        <v>155</v>
      </c>
      <c r="L510" s="45"/>
      <c r="M510" s="226" t="s">
        <v>1</v>
      </c>
      <c r="N510" s="227" t="s">
        <v>42</v>
      </c>
      <c r="O510" s="92"/>
      <c r="P510" s="228">
        <f>O510*H510</f>
        <v>0</v>
      </c>
      <c r="Q510" s="228">
        <v>0</v>
      </c>
      <c r="R510" s="228">
        <f>Q510*H510</f>
        <v>0</v>
      </c>
      <c r="S510" s="228">
        <v>0.082000000000000003</v>
      </c>
      <c r="T510" s="229">
        <f>S510*H510</f>
        <v>0.41000000000000003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0" t="s">
        <v>137</v>
      </c>
      <c r="AT510" s="230" t="s">
        <v>133</v>
      </c>
      <c r="AU510" s="230" t="s">
        <v>86</v>
      </c>
      <c r="AY510" s="18" t="s">
        <v>131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8" t="s">
        <v>82</v>
      </c>
      <c r="BK510" s="231">
        <f>ROUND(I510*H510,2)</f>
        <v>0</v>
      </c>
      <c r="BL510" s="18" t="s">
        <v>137</v>
      </c>
      <c r="BM510" s="230" t="s">
        <v>707</v>
      </c>
    </row>
    <row r="511" s="2" customFormat="1">
      <c r="A511" s="39"/>
      <c r="B511" s="40"/>
      <c r="C511" s="41"/>
      <c r="D511" s="232" t="s">
        <v>139</v>
      </c>
      <c r="E511" s="41"/>
      <c r="F511" s="233" t="s">
        <v>708</v>
      </c>
      <c r="G511" s="41"/>
      <c r="H511" s="41"/>
      <c r="I511" s="234"/>
      <c r="J511" s="41"/>
      <c r="K511" s="41"/>
      <c r="L511" s="45"/>
      <c r="M511" s="235"/>
      <c r="N511" s="236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139</v>
      </c>
      <c r="AU511" s="18" t="s">
        <v>86</v>
      </c>
    </row>
    <row r="512" s="2" customFormat="1">
      <c r="A512" s="39"/>
      <c r="B512" s="40"/>
      <c r="C512" s="41"/>
      <c r="D512" s="232" t="s">
        <v>165</v>
      </c>
      <c r="E512" s="41"/>
      <c r="F512" s="259" t="s">
        <v>709</v>
      </c>
      <c r="G512" s="41"/>
      <c r="H512" s="41"/>
      <c r="I512" s="234"/>
      <c r="J512" s="41"/>
      <c r="K512" s="41"/>
      <c r="L512" s="45"/>
      <c r="M512" s="235"/>
      <c r="N512" s="236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165</v>
      </c>
      <c r="AU512" s="18" t="s">
        <v>86</v>
      </c>
    </row>
    <row r="513" s="13" customFormat="1">
      <c r="A513" s="13"/>
      <c r="B513" s="237"/>
      <c r="C513" s="238"/>
      <c r="D513" s="232" t="s">
        <v>141</v>
      </c>
      <c r="E513" s="239" t="s">
        <v>1</v>
      </c>
      <c r="F513" s="240" t="s">
        <v>160</v>
      </c>
      <c r="G513" s="238"/>
      <c r="H513" s="241">
        <v>5</v>
      </c>
      <c r="I513" s="242"/>
      <c r="J513" s="238"/>
      <c r="K513" s="238"/>
      <c r="L513" s="243"/>
      <c r="M513" s="244"/>
      <c r="N513" s="245"/>
      <c r="O513" s="245"/>
      <c r="P513" s="245"/>
      <c r="Q513" s="245"/>
      <c r="R513" s="245"/>
      <c r="S513" s="245"/>
      <c r="T513" s="24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7" t="s">
        <v>141</v>
      </c>
      <c r="AU513" s="247" t="s">
        <v>86</v>
      </c>
      <c r="AV513" s="13" t="s">
        <v>86</v>
      </c>
      <c r="AW513" s="13" t="s">
        <v>32</v>
      </c>
      <c r="AX513" s="13" t="s">
        <v>82</v>
      </c>
      <c r="AY513" s="247" t="s">
        <v>131</v>
      </c>
    </row>
    <row r="514" s="2" customFormat="1" ht="24.15" customHeight="1">
      <c r="A514" s="39"/>
      <c r="B514" s="40"/>
      <c r="C514" s="219" t="s">
        <v>710</v>
      </c>
      <c r="D514" s="219" t="s">
        <v>133</v>
      </c>
      <c r="E514" s="220" t="s">
        <v>711</v>
      </c>
      <c r="F514" s="221" t="s">
        <v>712</v>
      </c>
      <c r="G514" s="222" t="s">
        <v>298</v>
      </c>
      <c r="H514" s="223">
        <v>5</v>
      </c>
      <c r="I514" s="224"/>
      <c r="J514" s="225">
        <f>ROUND(I514*H514,2)</f>
        <v>0</v>
      </c>
      <c r="K514" s="221" t="s">
        <v>155</v>
      </c>
      <c r="L514" s="45"/>
      <c r="M514" s="226" t="s">
        <v>1</v>
      </c>
      <c r="N514" s="227" t="s">
        <v>42</v>
      </c>
      <c r="O514" s="92"/>
      <c r="P514" s="228">
        <f>O514*H514</f>
        <v>0</v>
      </c>
      <c r="Q514" s="228">
        <v>0</v>
      </c>
      <c r="R514" s="228">
        <f>Q514*H514</f>
        <v>0</v>
      </c>
      <c r="S514" s="228">
        <v>0.0040000000000000001</v>
      </c>
      <c r="T514" s="229">
        <f>S514*H514</f>
        <v>0.02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0" t="s">
        <v>137</v>
      </c>
      <c r="AT514" s="230" t="s">
        <v>133</v>
      </c>
      <c r="AU514" s="230" t="s">
        <v>86</v>
      </c>
      <c r="AY514" s="18" t="s">
        <v>131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8" t="s">
        <v>82</v>
      </c>
      <c r="BK514" s="231">
        <f>ROUND(I514*H514,2)</f>
        <v>0</v>
      </c>
      <c r="BL514" s="18" t="s">
        <v>137</v>
      </c>
      <c r="BM514" s="230" t="s">
        <v>713</v>
      </c>
    </row>
    <row r="515" s="2" customFormat="1">
      <c r="A515" s="39"/>
      <c r="B515" s="40"/>
      <c r="C515" s="41"/>
      <c r="D515" s="232" t="s">
        <v>139</v>
      </c>
      <c r="E515" s="41"/>
      <c r="F515" s="233" t="s">
        <v>714</v>
      </c>
      <c r="G515" s="41"/>
      <c r="H515" s="41"/>
      <c r="I515" s="234"/>
      <c r="J515" s="41"/>
      <c r="K515" s="41"/>
      <c r="L515" s="45"/>
      <c r="M515" s="235"/>
      <c r="N515" s="236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139</v>
      </c>
      <c r="AU515" s="18" t="s">
        <v>86</v>
      </c>
    </row>
    <row r="516" s="13" customFormat="1">
      <c r="A516" s="13"/>
      <c r="B516" s="237"/>
      <c r="C516" s="238"/>
      <c r="D516" s="232" t="s">
        <v>141</v>
      </c>
      <c r="E516" s="239" t="s">
        <v>1</v>
      </c>
      <c r="F516" s="240" t="s">
        <v>160</v>
      </c>
      <c r="G516" s="238"/>
      <c r="H516" s="241">
        <v>5</v>
      </c>
      <c r="I516" s="242"/>
      <c r="J516" s="238"/>
      <c r="K516" s="238"/>
      <c r="L516" s="243"/>
      <c r="M516" s="244"/>
      <c r="N516" s="245"/>
      <c r="O516" s="245"/>
      <c r="P516" s="245"/>
      <c r="Q516" s="245"/>
      <c r="R516" s="245"/>
      <c r="S516" s="245"/>
      <c r="T516" s="246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7" t="s">
        <v>141</v>
      </c>
      <c r="AU516" s="247" t="s">
        <v>86</v>
      </c>
      <c r="AV516" s="13" t="s">
        <v>86</v>
      </c>
      <c r="AW516" s="13" t="s">
        <v>32</v>
      </c>
      <c r="AX516" s="13" t="s">
        <v>82</v>
      </c>
      <c r="AY516" s="247" t="s">
        <v>131</v>
      </c>
    </row>
    <row r="517" s="2" customFormat="1" ht="24.15" customHeight="1">
      <c r="A517" s="39"/>
      <c r="B517" s="40"/>
      <c r="C517" s="219" t="s">
        <v>715</v>
      </c>
      <c r="D517" s="219" t="s">
        <v>133</v>
      </c>
      <c r="E517" s="220" t="s">
        <v>716</v>
      </c>
      <c r="F517" s="221" t="s">
        <v>717</v>
      </c>
      <c r="G517" s="222" t="s">
        <v>136</v>
      </c>
      <c r="H517" s="223">
        <v>3.4399999999999999</v>
      </c>
      <c r="I517" s="224"/>
      <c r="J517" s="225">
        <f>ROUND(I517*H517,2)</f>
        <v>0</v>
      </c>
      <c r="K517" s="221" t="s">
        <v>155</v>
      </c>
      <c r="L517" s="45"/>
      <c r="M517" s="226" t="s">
        <v>1</v>
      </c>
      <c r="N517" s="227" t="s">
        <v>42</v>
      </c>
      <c r="O517" s="92"/>
      <c r="P517" s="228">
        <f>O517*H517</f>
        <v>0</v>
      </c>
      <c r="Q517" s="228">
        <v>0</v>
      </c>
      <c r="R517" s="228">
        <f>Q517*H517</f>
        <v>0</v>
      </c>
      <c r="S517" s="228">
        <v>0.066000000000000003</v>
      </c>
      <c r="T517" s="229">
        <f>S517*H517</f>
        <v>0.22704000000000002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0" t="s">
        <v>137</v>
      </c>
      <c r="AT517" s="230" t="s">
        <v>133</v>
      </c>
      <c r="AU517" s="230" t="s">
        <v>86</v>
      </c>
      <c r="AY517" s="18" t="s">
        <v>131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8" t="s">
        <v>82</v>
      </c>
      <c r="BK517" s="231">
        <f>ROUND(I517*H517,2)</f>
        <v>0</v>
      </c>
      <c r="BL517" s="18" t="s">
        <v>137</v>
      </c>
      <c r="BM517" s="230" t="s">
        <v>718</v>
      </c>
    </row>
    <row r="518" s="2" customFormat="1">
      <c r="A518" s="39"/>
      <c r="B518" s="40"/>
      <c r="C518" s="41"/>
      <c r="D518" s="232" t="s">
        <v>139</v>
      </c>
      <c r="E518" s="41"/>
      <c r="F518" s="233" t="s">
        <v>719</v>
      </c>
      <c r="G518" s="41"/>
      <c r="H518" s="41"/>
      <c r="I518" s="234"/>
      <c r="J518" s="41"/>
      <c r="K518" s="41"/>
      <c r="L518" s="45"/>
      <c r="M518" s="235"/>
      <c r="N518" s="236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139</v>
      </c>
      <c r="AU518" s="18" t="s">
        <v>86</v>
      </c>
    </row>
    <row r="519" s="16" customFormat="1">
      <c r="A519" s="16"/>
      <c r="B519" s="281"/>
      <c r="C519" s="282"/>
      <c r="D519" s="232" t="s">
        <v>141</v>
      </c>
      <c r="E519" s="283" t="s">
        <v>1</v>
      </c>
      <c r="F519" s="284" t="s">
        <v>720</v>
      </c>
      <c r="G519" s="282"/>
      <c r="H519" s="283" t="s">
        <v>1</v>
      </c>
      <c r="I519" s="285"/>
      <c r="J519" s="282"/>
      <c r="K519" s="282"/>
      <c r="L519" s="286"/>
      <c r="M519" s="287"/>
      <c r="N519" s="288"/>
      <c r="O519" s="288"/>
      <c r="P519" s="288"/>
      <c r="Q519" s="288"/>
      <c r="R519" s="288"/>
      <c r="S519" s="288"/>
      <c r="T519" s="289"/>
      <c r="U519" s="16"/>
      <c r="V519" s="16"/>
      <c r="W519" s="16"/>
      <c r="X519" s="16"/>
      <c r="Y519" s="16"/>
      <c r="Z519" s="16"/>
      <c r="AA519" s="16"/>
      <c r="AB519" s="16"/>
      <c r="AC519" s="16"/>
      <c r="AD519" s="16"/>
      <c r="AE519" s="16"/>
      <c r="AT519" s="290" t="s">
        <v>141</v>
      </c>
      <c r="AU519" s="290" t="s">
        <v>86</v>
      </c>
      <c r="AV519" s="16" t="s">
        <v>82</v>
      </c>
      <c r="AW519" s="16" t="s">
        <v>32</v>
      </c>
      <c r="AX519" s="16" t="s">
        <v>77</v>
      </c>
      <c r="AY519" s="290" t="s">
        <v>131</v>
      </c>
    </row>
    <row r="520" s="13" customFormat="1">
      <c r="A520" s="13"/>
      <c r="B520" s="237"/>
      <c r="C520" s="238"/>
      <c r="D520" s="232" t="s">
        <v>141</v>
      </c>
      <c r="E520" s="239" t="s">
        <v>1</v>
      </c>
      <c r="F520" s="240" t="s">
        <v>721</v>
      </c>
      <c r="G520" s="238"/>
      <c r="H520" s="241">
        <v>3.4399999999999999</v>
      </c>
      <c r="I520" s="242"/>
      <c r="J520" s="238"/>
      <c r="K520" s="238"/>
      <c r="L520" s="243"/>
      <c r="M520" s="244"/>
      <c r="N520" s="245"/>
      <c r="O520" s="245"/>
      <c r="P520" s="245"/>
      <c r="Q520" s="245"/>
      <c r="R520" s="245"/>
      <c r="S520" s="245"/>
      <c r="T520" s="24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7" t="s">
        <v>141</v>
      </c>
      <c r="AU520" s="247" t="s">
        <v>86</v>
      </c>
      <c r="AV520" s="13" t="s">
        <v>86</v>
      </c>
      <c r="AW520" s="13" t="s">
        <v>32</v>
      </c>
      <c r="AX520" s="13" t="s">
        <v>77</v>
      </c>
      <c r="AY520" s="247" t="s">
        <v>131</v>
      </c>
    </row>
    <row r="521" s="14" customFormat="1">
      <c r="A521" s="14"/>
      <c r="B521" s="248"/>
      <c r="C521" s="249"/>
      <c r="D521" s="232" t="s">
        <v>141</v>
      </c>
      <c r="E521" s="250" t="s">
        <v>1</v>
      </c>
      <c r="F521" s="251" t="s">
        <v>159</v>
      </c>
      <c r="G521" s="249"/>
      <c r="H521" s="252">
        <v>3.4399999999999999</v>
      </c>
      <c r="I521" s="253"/>
      <c r="J521" s="249"/>
      <c r="K521" s="249"/>
      <c r="L521" s="254"/>
      <c r="M521" s="255"/>
      <c r="N521" s="256"/>
      <c r="O521" s="256"/>
      <c r="P521" s="256"/>
      <c r="Q521" s="256"/>
      <c r="R521" s="256"/>
      <c r="S521" s="256"/>
      <c r="T521" s="25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8" t="s">
        <v>141</v>
      </c>
      <c r="AU521" s="258" t="s">
        <v>86</v>
      </c>
      <c r="AV521" s="14" t="s">
        <v>137</v>
      </c>
      <c r="AW521" s="14" t="s">
        <v>32</v>
      </c>
      <c r="AX521" s="14" t="s">
        <v>82</v>
      </c>
      <c r="AY521" s="258" t="s">
        <v>131</v>
      </c>
    </row>
    <row r="522" s="2" customFormat="1" ht="24.15" customHeight="1">
      <c r="A522" s="39"/>
      <c r="B522" s="40"/>
      <c r="C522" s="219" t="s">
        <v>722</v>
      </c>
      <c r="D522" s="219" t="s">
        <v>133</v>
      </c>
      <c r="E522" s="220" t="s">
        <v>723</v>
      </c>
      <c r="F522" s="221" t="s">
        <v>724</v>
      </c>
      <c r="G522" s="222" t="s">
        <v>136</v>
      </c>
      <c r="H522" s="223">
        <v>3.4399999999999999</v>
      </c>
      <c r="I522" s="224"/>
      <c r="J522" s="225">
        <f>ROUND(I522*H522,2)</f>
        <v>0</v>
      </c>
      <c r="K522" s="221" t="s">
        <v>155</v>
      </c>
      <c r="L522" s="45"/>
      <c r="M522" s="226" t="s">
        <v>1</v>
      </c>
      <c r="N522" s="227" t="s">
        <v>42</v>
      </c>
      <c r="O522" s="92"/>
      <c r="P522" s="228">
        <f>O522*H522</f>
        <v>0</v>
      </c>
      <c r="Q522" s="228">
        <v>0</v>
      </c>
      <c r="R522" s="228">
        <f>Q522*H522</f>
        <v>0</v>
      </c>
      <c r="S522" s="228">
        <v>0</v>
      </c>
      <c r="T522" s="229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0" t="s">
        <v>137</v>
      </c>
      <c r="AT522" s="230" t="s">
        <v>133</v>
      </c>
      <c r="AU522" s="230" t="s">
        <v>86</v>
      </c>
      <c r="AY522" s="18" t="s">
        <v>131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8" t="s">
        <v>82</v>
      </c>
      <c r="BK522" s="231">
        <f>ROUND(I522*H522,2)</f>
        <v>0</v>
      </c>
      <c r="BL522" s="18" t="s">
        <v>137</v>
      </c>
      <c r="BM522" s="230" t="s">
        <v>725</v>
      </c>
    </row>
    <row r="523" s="2" customFormat="1">
      <c r="A523" s="39"/>
      <c r="B523" s="40"/>
      <c r="C523" s="41"/>
      <c r="D523" s="232" t="s">
        <v>139</v>
      </c>
      <c r="E523" s="41"/>
      <c r="F523" s="233" t="s">
        <v>726</v>
      </c>
      <c r="G523" s="41"/>
      <c r="H523" s="41"/>
      <c r="I523" s="234"/>
      <c r="J523" s="41"/>
      <c r="K523" s="41"/>
      <c r="L523" s="45"/>
      <c r="M523" s="235"/>
      <c r="N523" s="236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139</v>
      </c>
      <c r="AU523" s="18" t="s">
        <v>86</v>
      </c>
    </row>
    <row r="524" s="13" customFormat="1">
      <c r="A524" s="13"/>
      <c r="B524" s="237"/>
      <c r="C524" s="238"/>
      <c r="D524" s="232" t="s">
        <v>141</v>
      </c>
      <c r="E524" s="239" t="s">
        <v>1</v>
      </c>
      <c r="F524" s="240" t="s">
        <v>727</v>
      </c>
      <c r="G524" s="238"/>
      <c r="H524" s="241">
        <v>3.4399999999999999</v>
      </c>
      <c r="I524" s="242"/>
      <c r="J524" s="238"/>
      <c r="K524" s="238"/>
      <c r="L524" s="243"/>
      <c r="M524" s="244"/>
      <c r="N524" s="245"/>
      <c r="O524" s="245"/>
      <c r="P524" s="245"/>
      <c r="Q524" s="245"/>
      <c r="R524" s="245"/>
      <c r="S524" s="245"/>
      <c r="T524" s="24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7" t="s">
        <v>141</v>
      </c>
      <c r="AU524" s="247" t="s">
        <v>86</v>
      </c>
      <c r="AV524" s="13" t="s">
        <v>86</v>
      </c>
      <c r="AW524" s="13" t="s">
        <v>32</v>
      </c>
      <c r="AX524" s="13" t="s">
        <v>82</v>
      </c>
      <c r="AY524" s="247" t="s">
        <v>131</v>
      </c>
    </row>
    <row r="525" s="2" customFormat="1" ht="24.15" customHeight="1">
      <c r="A525" s="39"/>
      <c r="B525" s="40"/>
      <c r="C525" s="219" t="s">
        <v>728</v>
      </c>
      <c r="D525" s="219" t="s">
        <v>133</v>
      </c>
      <c r="E525" s="220" t="s">
        <v>729</v>
      </c>
      <c r="F525" s="221" t="s">
        <v>730</v>
      </c>
      <c r="G525" s="222" t="s">
        <v>136</v>
      </c>
      <c r="H525" s="223">
        <v>3.4399999999999999</v>
      </c>
      <c r="I525" s="224"/>
      <c r="J525" s="225">
        <f>ROUND(I525*H525,2)</f>
        <v>0</v>
      </c>
      <c r="K525" s="221" t="s">
        <v>155</v>
      </c>
      <c r="L525" s="45"/>
      <c r="M525" s="226" t="s">
        <v>1</v>
      </c>
      <c r="N525" s="227" t="s">
        <v>42</v>
      </c>
      <c r="O525" s="92"/>
      <c r="P525" s="228">
        <f>O525*H525</f>
        <v>0</v>
      </c>
      <c r="Q525" s="228">
        <v>0</v>
      </c>
      <c r="R525" s="228">
        <f>Q525*H525</f>
        <v>0</v>
      </c>
      <c r="S525" s="228">
        <v>0</v>
      </c>
      <c r="T525" s="229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0" t="s">
        <v>137</v>
      </c>
      <c r="AT525" s="230" t="s">
        <v>133</v>
      </c>
      <c r="AU525" s="230" t="s">
        <v>86</v>
      </c>
      <c r="AY525" s="18" t="s">
        <v>131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8" t="s">
        <v>82</v>
      </c>
      <c r="BK525" s="231">
        <f>ROUND(I525*H525,2)</f>
        <v>0</v>
      </c>
      <c r="BL525" s="18" t="s">
        <v>137</v>
      </c>
      <c r="BM525" s="230" t="s">
        <v>731</v>
      </c>
    </row>
    <row r="526" s="2" customFormat="1">
      <c r="A526" s="39"/>
      <c r="B526" s="40"/>
      <c r="C526" s="41"/>
      <c r="D526" s="232" t="s">
        <v>139</v>
      </c>
      <c r="E526" s="41"/>
      <c r="F526" s="233" t="s">
        <v>732</v>
      </c>
      <c r="G526" s="41"/>
      <c r="H526" s="41"/>
      <c r="I526" s="234"/>
      <c r="J526" s="41"/>
      <c r="K526" s="41"/>
      <c r="L526" s="45"/>
      <c r="M526" s="235"/>
      <c r="N526" s="236"/>
      <c r="O526" s="92"/>
      <c r="P526" s="92"/>
      <c r="Q526" s="92"/>
      <c r="R526" s="92"/>
      <c r="S526" s="92"/>
      <c r="T526" s="93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139</v>
      </c>
      <c r="AU526" s="18" t="s">
        <v>86</v>
      </c>
    </row>
    <row r="527" s="13" customFormat="1">
      <c r="A527" s="13"/>
      <c r="B527" s="237"/>
      <c r="C527" s="238"/>
      <c r="D527" s="232" t="s">
        <v>141</v>
      </c>
      <c r="E527" s="239" t="s">
        <v>1</v>
      </c>
      <c r="F527" s="240" t="s">
        <v>727</v>
      </c>
      <c r="G527" s="238"/>
      <c r="H527" s="241">
        <v>3.4399999999999999</v>
      </c>
      <c r="I527" s="242"/>
      <c r="J527" s="238"/>
      <c r="K527" s="238"/>
      <c r="L527" s="243"/>
      <c r="M527" s="244"/>
      <c r="N527" s="245"/>
      <c r="O527" s="245"/>
      <c r="P527" s="245"/>
      <c r="Q527" s="245"/>
      <c r="R527" s="245"/>
      <c r="S527" s="245"/>
      <c r="T527" s="24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7" t="s">
        <v>141</v>
      </c>
      <c r="AU527" s="247" t="s">
        <v>86</v>
      </c>
      <c r="AV527" s="13" t="s">
        <v>86</v>
      </c>
      <c r="AW527" s="13" t="s">
        <v>32</v>
      </c>
      <c r="AX527" s="13" t="s">
        <v>82</v>
      </c>
      <c r="AY527" s="247" t="s">
        <v>131</v>
      </c>
    </row>
    <row r="528" s="2" customFormat="1" ht="24.15" customHeight="1">
      <c r="A528" s="39"/>
      <c r="B528" s="40"/>
      <c r="C528" s="219" t="s">
        <v>733</v>
      </c>
      <c r="D528" s="219" t="s">
        <v>133</v>
      </c>
      <c r="E528" s="220" t="s">
        <v>734</v>
      </c>
      <c r="F528" s="221" t="s">
        <v>735</v>
      </c>
      <c r="G528" s="222" t="s">
        <v>136</v>
      </c>
      <c r="H528" s="223">
        <v>3.4399999999999999</v>
      </c>
      <c r="I528" s="224"/>
      <c r="J528" s="225">
        <f>ROUND(I528*H528,2)</f>
        <v>0</v>
      </c>
      <c r="K528" s="221" t="s">
        <v>155</v>
      </c>
      <c r="L528" s="45"/>
      <c r="M528" s="226" t="s">
        <v>1</v>
      </c>
      <c r="N528" s="227" t="s">
        <v>42</v>
      </c>
      <c r="O528" s="92"/>
      <c r="P528" s="228">
        <f>O528*H528</f>
        <v>0</v>
      </c>
      <c r="Q528" s="228">
        <v>0</v>
      </c>
      <c r="R528" s="228">
        <f>Q528*H528</f>
        <v>0</v>
      </c>
      <c r="S528" s="228">
        <v>0</v>
      </c>
      <c r="T528" s="229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0" t="s">
        <v>137</v>
      </c>
      <c r="AT528" s="230" t="s">
        <v>133</v>
      </c>
      <c r="AU528" s="230" t="s">
        <v>86</v>
      </c>
      <c r="AY528" s="18" t="s">
        <v>131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18" t="s">
        <v>82</v>
      </c>
      <c r="BK528" s="231">
        <f>ROUND(I528*H528,2)</f>
        <v>0</v>
      </c>
      <c r="BL528" s="18" t="s">
        <v>137</v>
      </c>
      <c r="BM528" s="230" t="s">
        <v>736</v>
      </c>
    </row>
    <row r="529" s="2" customFormat="1">
      <c r="A529" s="39"/>
      <c r="B529" s="40"/>
      <c r="C529" s="41"/>
      <c r="D529" s="232" t="s">
        <v>139</v>
      </c>
      <c r="E529" s="41"/>
      <c r="F529" s="233" t="s">
        <v>735</v>
      </c>
      <c r="G529" s="41"/>
      <c r="H529" s="41"/>
      <c r="I529" s="234"/>
      <c r="J529" s="41"/>
      <c r="K529" s="41"/>
      <c r="L529" s="45"/>
      <c r="M529" s="235"/>
      <c r="N529" s="236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139</v>
      </c>
      <c r="AU529" s="18" t="s">
        <v>86</v>
      </c>
    </row>
    <row r="530" s="13" customFormat="1">
      <c r="A530" s="13"/>
      <c r="B530" s="237"/>
      <c r="C530" s="238"/>
      <c r="D530" s="232" t="s">
        <v>141</v>
      </c>
      <c r="E530" s="239" t="s">
        <v>1</v>
      </c>
      <c r="F530" s="240" t="s">
        <v>727</v>
      </c>
      <c r="G530" s="238"/>
      <c r="H530" s="241">
        <v>3.4399999999999999</v>
      </c>
      <c r="I530" s="242"/>
      <c r="J530" s="238"/>
      <c r="K530" s="238"/>
      <c r="L530" s="243"/>
      <c r="M530" s="244"/>
      <c r="N530" s="245"/>
      <c r="O530" s="245"/>
      <c r="P530" s="245"/>
      <c r="Q530" s="245"/>
      <c r="R530" s="245"/>
      <c r="S530" s="245"/>
      <c r="T530" s="24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7" t="s">
        <v>141</v>
      </c>
      <c r="AU530" s="247" t="s">
        <v>86</v>
      </c>
      <c r="AV530" s="13" t="s">
        <v>86</v>
      </c>
      <c r="AW530" s="13" t="s">
        <v>32</v>
      </c>
      <c r="AX530" s="13" t="s">
        <v>82</v>
      </c>
      <c r="AY530" s="247" t="s">
        <v>131</v>
      </c>
    </row>
    <row r="531" s="2" customFormat="1" ht="24.15" customHeight="1">
      <c r="A531" s="39"/>
      <c r="B531" s="40"/>
      <c r="C531" s="219" t="s">
        <v>737</v>
      </c>
      <c r="D531" s="219" t="s">
        <v>133</v>
      </c>
      <c r="E531" s="220" t="s">
        <v>738</v>
      </c>
      <c r="F531" s="221" t="s">
        <v>739</v>
      </c>
      <c r="G531" s="222" t="s">
        <v>136</v>
      </c>
      <c r="H531" s="223">
        <v>3.4399999999999999</v>
      </c>
      <c r="I531" s="224"/>
      <c r="J531" s="225">
        <f>ROUND(I531*H531,2)</f>
        <v>0</v>
      </c>
      <c r="K531" s="221" t="s">
        <v>155</v>
      </c>
      <c r="L531" s="45"/>
      <c r="M531" s="226" t="s">
        <v>1</v>
      </c>
      <c r="N531" s="227" t="s">
        <v>42</v>
      </c>
      <c r="O531" s="92"/>
      <c r="P531" s="228">
        <f>O531*H531</f>
        <v>0</v>
      </c>
      <c r="Q531" s="228">
        <v>0</v>
      </c>
      <c r="R531" s="228">
        <f>Q531*H531</f>
        <v>0</v>
      </c>
      <c r="S531" s="228">
        <v>0</v>
      </c>
      <c r="T531" s="229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0" t="s">
        <v>137</v>
      </c>
      <c r="AT531" s="230" t="s">
        <v>133</v>
      </c>
      <c r="AU531" s="230" t="s">
        <v>86</v>
      </c>
      <c r="AY531" s="18" t="s">
        <v>131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8" t="s">
        <v>82</v>
      </c>
      <c r="BK531" s="231">
        <f>ROUND(I531*H531,2)</f>
        <v>0</v>
      </c>
      <c r="BL531" s="18" t="s">
        <v>137</v>
      </c>
      <c r="BM531" s="230" t="s">
        <v>740</v>
      </c>
    </row>
    <row r="532" s="2" customFormat="1">
      <c r="A532" s="39"/>
      <c r="B532" s="40"/>
      <c r="C532" s="41"/>
      <c r="D532" s="232" t="s">
        <v>139</v>
      </c>
      <c r="E532" s="41"/>
      <c r="F532" s="233" t="s">
        <v>741</v>
      </c>
      <c r="G532" s="41"/>
      <c r="H532" s="41"/>
      <c r="I532" s="234"/>
      <c r="J532" s="41"/>
      <c r="K532" s="41"/>
      <c r="L532" s="45"/>
      <c r="M532" s="235"/>
      <c r="N532" s="236"/>
      <c r="O532" s="92"/>
      <c r="P532" s="92"/>
      <c r="Q532" s="92"/>
      <c r="R532" s="92"/>
      <c r="S532" s="92"/>
      <c r="T532" s="93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139</v>
      </c>
      <c r="AU532" s="18" t="s">
        <v>86</v>
      </c>
    </row>
    <row r="533" s="13" customFormat="1">
      <c r="A533" s="13"/>
      <c r="B533" s="237"/>
      <c r="C533" s="238"/>
      <c r="D533" s="232" t="s">
        <v>141</v>
      </c>
      <c r="E533" s="239" t="s">
        <v>1</v>
      </c>
      <c r="F533" s="240" t="s">
        <v>727</v>
      </c>
      <c r="G533" s="238"/>
      <c r="H533" s="241">
        <v>3.4399999999999999</v>
      </c>
      <c r="I533" s="242"/>
      <c r="J533" s="238"/>
      <c r="K533" s="238"/>
      <c r="L533" s="243"/>
      <c r="M533" s="244"/>
      <c r="N533" s="245"/>
      <c r="O533" s="245"/>
      <c r="P533" s="245"/>
      <c r="Q533" s="245"/>
      <c r="R533" s="245"/>
      <c r="S533" s="245"/>
      <c r="T533" s="246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7" t="s">
        <v>141</v>
      </c>
      <c r="AU533" s="247" t="s">
        <v>86</v>
      </c>
      <c r="AV533" s="13" t="s">
        <v>86</v>
      </c>
      <c r="AW533" s="13" t="s">
        <v>32</v>
      </c>
      <c r="AX533" s="13" t="s">
        <v>82</v>
      </c>
      <c r="AY533" s="247" t="s">
        <v>131</v>
      </c>
    </row>
    <row r="534" s="2" customFormat="1" ht="24.15" customHeight="1">
      <c r="A534" s="39"/>
      <c r="B534" s="40"/>
      <c r="C534" s="219" t="s">
        <v>742</v>
      </c>
      <c r="D534" s="219" t="s">
        <v>133</v>
      </c>
      <c r="E534" s="220" t="s">
        <v>743</v>
      </c>
      <c r="F534" s="221" t="s">
        <v>744</v>
      </c>
      <c r="G534" s="222" t="s">
        <v>136</v>
      </c>
      <c r="H534" s="223">
        <v>3.4399999999999999</v>
      </c>
      <c r="I534" s="224"/>
      <c r="J534" s="225">
        <f>ROUND(I534*H534,2)</f>
        <v>0</v>
      </c>
      <c r="K534" s="221" t="s">
        <v>155</v>
      </c>
      <c r="L534" s="45"/>
      <c r="M534" s="226" t="s">
        <v>1</v>
      </c>
      <c r="N534" s="227" t="s">
        <v>42</v>
      </c>
      <c r="O534" s="92"/>
      <c r="P534" s="228">
        <f>O534*H534</f>
        <v>0</v>
      </c>
      <c r="Q534" s="228">
        <v>0</v>
      </c>
      <c r="R534" s="228">
        <f>Q534*H534</f>
        <v>0</v>
      </c>
      <c r="S534" s="228">
        <v>0</v>
      </c>
      <c r="T534" s="229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0" t="s">
        <v>137</v>
      </c>
      <c r="AT534" s="230" t="s">
        <v>133</v>
      </c>
      <c r="AU534" s="230" t="s">
        <v>86</v>
      </c>
      <c r="AY534" s="18" t="s">
        <v>131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18" t="s">
        <v>82</v>
      </c>
      <c r="BK534" s="231">
        <f>ROUND(I534*H534,2)</f>
        <v>0</v>
      </c>
      <c r="BL534" s="18" t="s">
        <v>137</v>
      </c>
      <c r="BM534" s="230" t="s">
        <v>745</v>
      </c>
    </row>
    <row r="535" s="2" customFormat="1">
      <c r="A535" s="39"/>
      <c r="B535" s="40"/>
      <c r="C535" s="41"/>
      <c r="D535" s="232" t="s">
        <v>139</v>
      </c>
      <c r="E535" s="41"/>
      <c r="F535" s="233" t="s">
        <v>746</v>
      </c>
      <c r="G535" s="41"/>
      <c r="H535" s="41"/>
      <c r="I535" s="234"/>
      <c r="J535" s="41"/>
      <c r="K535" s="41"/>
      <c r="L535" s="45"/>
      <c r="M535" s="235"/>
      <c r="N535" s="236"/>
      <c r="O535" s="92"/>
      <c r="P535" s="92"/>
      <c r="Q535" s="92"/>
      <c r="R535" s="92"/>
      <c r="S535" s="92"/>
      <c r="T535" s="93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139</v>
      </c>
      <c r="AU535" s="18" t="s">
        <v>86</v>
      </c>
    </row>
    <row r="536" s="13" customFormat="1">
      <c r="A536" s="13"/>
      <c r="B536" s="237"/>
      <c r="C536" s="238"/>
      <c r="D536" s="232" t="s">
        <v>141</v>
      </c>
      <c r="E536" s="239" t="s">
        <v>1</v>
      </c>
      <c r="F536" s="240" t="s">
        <v>727</v>
      </c>
      <c r="G536" s="238"/>
      <c r="H536" s="241">
        <v>3.4399999999999999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7" t="s">
        <v>141</v>
      </c>
      <c r="AU536" s="247" t="s">
        <v>86</v>
      </c>
      <c r="AV536" s="13" t="s">
        <v>86</v>
      </c>
      <c r="AW536" s="13" t="s">
        <v>32</v>
      </c>
      <c r="AX536" s="13" t="s">
        <v>82</v>
      </c>
      <c r="AY536" s="247" t="s">
        <v>131</v>
      </c>
    </row>
    <row r="537" s="2" customFormat="1" ht="24.15" customHeight="1">
      <c r="A537" s="39"/>
      <c r="B537" s="40"/>
      <c r="C537" s="219" t="s">
        <v>747</v>
      </c>
      <c r="D537" s="219" t="s">
        <v>133</v>
      </c>
      <c r="E537" s="220" t="s">
        <v>748</v>
      </c>
      <c r="F537" s="221" t="s">
        <v>749</v>
      </c>
      <c r="G537" s="222" t="s">
        <v>136</v>
      </c>
      <c r="H537" s="223">
        <v>3.4399999999999999</v>
      </c>
      <c r="I537" s="224"/>
      <c r="J537" s="225">
        <f>ROUND(I537*H537,2)</f>
        <v>0</v>
      </c>
      <c r="K537" s="221" t="s">
        <v>155</v>
      </c>
      <c r="L537" s="45"/>
      <c r="M537" s="226" t="s">
        <v>1</v>
      </c>
      <c r="N537" s="227" t="s">
        <v>42</v>
      </c>
      <c r="O537" s="92"/>
      <c r="P537" s="228">
        <f>O537*H537</f>
        <v>0</v>
      </c>
      <c r="Q537" s="228">
        <v>0</v>
      </c>
      <c r="R537" s="228">
        <f>Q537*H537</f>
        <v>0</v>
      </c>
      <c r="S537" s="228">
        <v>0</v>
      </c>
      <c r="T537" s="229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0" t="s">
        <v>137</v>
      </c>
      <c r="AT537" s="230" t="s">
        <v>133</v>
      </c>
      <c r="AU537" s="230" t="s">
        <v>86</v>
      </c>
      <c r="AY537" s="18" t="s">
        <v>131</v>
      </c>
      <c r="BE537" s="231">
        <f>IF(N537="základní",J537,0)</f>
        <v>0</v>
      </c>
      <c r="BF537" s="231">
        <f>IF(N537="snížená",J537,0)</f>
        <v>0</v>
      </c>
      <c r="BG537" s="231">
        <f>IF(N537="zákl. přenesená",J537,0)</f>
        <v>0</v>
      </c>
      <c r="BH537" s="231">
        <f>IF(N537="sníž. přenesená",J537,0)</f>
        <v>0</v>
      </c>
      <c r="BI537" s="231">
        <f>IF(N537="nulová",J537,0)</f>
        <v>0</v>
      </c>
      <c r="BJ537" s="18" t="s">
        <v>82</v>
      </c>
      <c r="BK537" s="231">
        <f>ROUND(I537*H537,2)</f>
        <v>0</v>
      </c>
      <c r="BL537" s="18" t="s">
        <v>137</v>
      </c>
      <c r="BM537" s="230" t="s">
        <v>750</v>
      </c>
    </row>
    <row r="538" s="2" customFormat="1">
      <c r="A538" s="39"/>
      <c r="B538" s="40"/>
      <c r="C538" s="41"/>
      <c r="D538" s="232" t="s">
        <v>139</v>
      </c>
      <c r="E538" s="41"/>
      <c r="F538" s="233" t="s">
        <v>751</v>
      </c>
      <c r="G538" s="41"/>
      <c r="H538" s="41"/>
      <c r="I538" s="234"/>
      <c r="J538" s="41"/>
      <c r="K538" s="41"/>
      <c r="L538" s="45"/>
      <c r="M538" s="235"/>
      <c r="N538" s="236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139</v>
      </c>
      <c r="AU538" s="18" t="s">
        <v>86</v>
      </c>
    </row>
    <row r="539" s="13" customFormat="1">
      <c r="A539" s="13"/>
      <c r="B539" s="237"/>
      <c r="C539" s="238"/>
      <c r="D539" s="232" t="s">
        <v>141</v>
      </c>
      <c r="E539" s="239" t="s">
        <v>1</v>
      </c>
      <c r="F539" s="240" t="s">
        <v>727</v>
      </c>
      <c r="G539" s="238"/>
      <c r="H539" s="241">
        <v>3.4399999999999999</v>
      </c>
      <c r="I539" s="242"/>
      <c r="J539" s="238"/>
      <c r="K539" s="238"/>
      <c r="L539" s="243"/>
      <c r="M539" s="244"/>
      <c r="N539" s="245"/>
      <c r="O539" s="245"/>
      <c r="P539" s="245"/>
      <c r="Q539" s="245"/>
      <c r="R539" s="245"/>
      <c r="S539" s="245"/>
      <c r="T539" s="246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7" t="s">
        <v>141</v>
      </c>
      <c r="AU539" s="247" t="s">
        <v>86</v>
      </c>
      <c r="AV539" s="13" t="s">
        <v>86</v>
      </c>
      <c r="AW539" s="13" t="s">
        <v>32</v>
      </c>
      <c r="AX539" s="13" t="s">
        <v>82</v>
      </c>
      <c r="AY539" s="247" t="s">
        <v>131</v>
      </c>
    </row>
    <row r="540" s="2" customFormat="1" ht="24.15" customHeight="1">
      <c r="A540" s="39"/>
      <c r="B540" s="40"/>
      <c r="C540" s="219" t="s">
        <v>752</v>
      </c>
      <c r="D540" s="219" t="s">
        <v>133</v>
      </c>
      <c r="E540" s="220" t="s">
        <v>753</v>
      </c>
      <c r="F540" s="221" t="s">
        <v>754</v>
      </c>
      <c r="G540" s="222" t="s">
        <v>136</v>
      </c>
      <c r="H540" s="223">
        <v>3.4399999999999999</v>
      </c>
      <c r="I540" s="224"/>
      <c r="J540" s="225">
        <f>ROUND(I540*H540,2)</f>
        <v>0</v>
      </c>
      <c r="K540" s="221" t="s">
        <v>155</v>
      </c>
      <c r="L540" s="45"/>
      <c r="M540" s="226" t="s">
        <v>1</v>
      </c>
      <c r="N540" s="227" t="s">
        <v>42</v>
      </c>
      <c r="O540" s="92"/>
      <c r="P540" s="228">
        <f>O540*H540</f>
        <v>0</v>
      </c>
      <c r="Q540" s="228">
        <v>0.039079999999999997</v>
      </c>
      <c r="R540" s="228">
        <f>Q540*H540</f>
        <v>0.13443519999999998</v>
      </c>
      <c r="S540" s="228">
        <v>0</v>
      </c>
      <c r="T540" s="229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0" t="s">
        <v>137</v>
      </c>
      <c r="AT540" s="230" t="s">
        <v>133</v>
      </c>
      <c r="AU540" s="230" t="s">
        <v>86</v>
      </c>
      <c r="AY540" s="18" t="s">
        <v>131</v>
      </c>
      <c r="BE540" s="231">
        <f>IF(N540="základní",J540,0)</f>
        <v>0</v>
      </c>
      <c r="BF540" s="231">
        <f>IF(N540="snížená",J540,0)</f>
        <v>0</v>
      </c>
      <c r="BG540" s="231">
        <f>IF(N540="zákl. přenesená",J540,0)</f>
        <v>0</v>
      </c>
      <c r="BH540" s="231">
        <f>IF(N540="sníž. přenesená",J540,0)</f>
        <v>0</v>
      </c>
      <c r="BI540" s="231">
        <f>IF(N540="nulová",J540,0)</f>
        <v>0</v>
      </c>
      <c r="BJ540" s="18" t="s">
        <v>82</v>
      </c>
      <c r="BK540" s="231">
        <f>ROUND(I540*H540,2)</f>
        <v>0</v>
      </c>
      <c r="BL540" s="18" t="s">
        <v>137</v>
      </c>
      <c r="BM540" s="230" t="s">
        <v>755</v>
      </c>
    </row>
    <row r="541" s="2" customFormat="1">
      <c r="A541" s="39"/>
      <c r="B541" s="40"/>
      <c r="C541" s="41"/>
      <c r="D541" s="232" t="s">
        <v>139</v>
      </c>
      <c r="E541" s="41"/>
      <c r="F541" s="233" t="s">
        <v>754</v>
      </c>
      <c r="G541" s="41"/>
      <c r="H541" s="41"/>
      <c r="I541" s="234"/>
      <c r="J541" s="41"/>
      <c r="K541" s="41"/>
      <c r="L541" s="45"/>
      <c r="M541" s="235"/>
      <c r="N541" s="236"/>
      <c r="O541" s="92"/>
      <c r="P541" s="92"/>
      <c r="Q541" s="92"/>
      <c r="R541" s="92"/>
      <c r="S541" s="92"/>
      <c r="T541" s="93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139</v>
      </c>
      <c r="AU541" s="18" t="s">
        <v>86</v>
      </c>
    </row>
    <row r="542" s="13" customFormat="1">
      <c r="A542" s="13"/>
      <c r="B542" s="237"/>
      <c r="C542" s="238"/>
      <c r="D542" s="232" t="s">
        <v>141</v>
      </c>
      <c r="E542" s="239" t="s">
        <v>1</v>
      </c>
      <c r="F542" s="240" t="s">
        <v>721</v>
      </c>
      <c r="G542" s="238"/>
      <c r="H542" s="241">
        <v>3.4399999999999999</v>
      </c>
      <c r="I542" s="242"/>
      <c r="J542" s="238"/>
      <c r="K542" s="238"/>
      <c r="L542" s="243"/>
      <c r="M542" s="244"/>
      <c r="N542" s="245"/>
      <c r="O542" s="245"/>
      <c r="P542" s="245"/>
      <c r="Q542" s="245"/>
      <c r="R542" s="245"/>
      <c r="S542" s="245"/>
      <c r="T542" s="24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7" t="s">
        <v>141</v>
      </c>
      <c r="AU542" s="247" t="s">
        <v>86</v>
      </c>
      <c r="AV542" s="13" t="s">
        <v>86</v>
      </c>
      <c r="AW542" s="13" t="s">
        <v>32</v>
      </c>
      <c r="AX542" s="13" t="s">
        <v>82</v>
      </c>
      <c r="AY542" s="247" t="s">
        <v>131</v>
      </c>
    </row>
    <row r="543" s="2" customFormat="1" ht="24.15" customHeight="1">
      <c r="A543" s="39"/>
      <c r="B543" s="40"/>
      <c r="C543" s="219" t="s">
        <v>756</v>
      </c>
      <c r="D543" s="219" t="s">
        <v>133</v>
      </c>
      <c r="E543" s="220" t="s">
        <v>757</v>
      </c>
      <c r="F543" s="221" t="s">
        <v>758</v>
      </c>
      <c r="G543" s="222" t="s">
        <v>136</v>
      </c>
      <c r="H543" s="223">
        <v>3.4399999999999999</v>
      </c>
      <c r="I543" s="224"/>
      <c r="J543" s="225">
        <f>ROUND(I543*H543,2)</f>
        <v>0</v>
      </c>
      <c r="K543" s="221" t="s">
        <v>155</v>
      </c>
      <c r="L543" s="45"/>
      <c r="M543" s="226" t="s">
        <v>1</v>
      </c>
      <c r="N543" s="227" t="s">
        <v>42</v>
      </c>
      <c r="O543" s="92"/>
      <c r="P543" s="228">
        <f>O543*H543</f>
        <v>0</v>
      </c>
      <c r="Q543" s="228">
        <v>0</v>
      </c>
      <c r="R543" s="228">
        <f>Q543*H543</f>
        <v>0</v>
      </c>
      <c r="S543" s="228">
        <v>0</v>
      </c>
      <c r="T543" s="229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0" t="s">
        <v>137</v>
      </c>
      <c r="AT543" s="230" t="s">
        <v>133</v>
      </c>
      <c r="AU543" s="230" t="s">
        <v>86</v>
      </c>
      <c r="AY543" s="18" t="s">
        <v>131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18" t="s">
        <v>82</v>
      </c>
      <c r="BK543" s="231">
        <f>ROUND(I543*H543,2)</f>
        <v>0</v>
      </c>
      <c r="BL543" s="18" t="s">
        <v>137</v>
      </c>
      <c r="BM543" s="230" t="s">
        <v>759</v>
      </c>
    </row>
    <row r="544" s="2" customFormat="1">
      <c r="A544" s="39"/>
      <c r="B544" s="40"/>
      <c r="C544" s="41"/>
      <c r="D544" s="232" t="s">
        <v>139</v>
      </c>
      <c r="E544" s="41"/>
      <c r="F544" s="233" t="s">
        <v>758</v>
      </c>
      <c r="G544" s="41"/>
      <c r="H544" s="41"/>
      <c r="I544" s="234"/>
      <c r="J544" s="41"/>
      <c r="K544" s="41"/>
      <c r="L544" s="45"/>
      <c r="M544" s="235"/>
      <c r="N544" s="236"/>
      <c r="O544" s="92"/>
      <c r="P544" s="92"/>
      <c r="Q544" s="92"/>
      <c r="R544" s="92"/>
      <c r="S544" s="92"/>
      <c r="T544" s="93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139</v>
      </c>
      <c r="AU544" s="18" t="s">
        <v>86</v>
      </c>
    </row>
    <row r="545" s="13" customFormat="1">
      <c r="A545" s="13"/>
      <c r="B545" s="237"/>
      <c r="C545" s="238"/>
      <c r="D545" s="232" t="s">
        <v>141</v>
      </c>
      <c r="E545" s="239" t="s">
        <v>1</v>
      </c>
      <c r="F545" s="240" t="s">
        <v>727</v>
      </c>
      <c r="G545" s="238"/>
      <c r="H545" s="241">
        <v>3.4399999999999999</v>
      </c>
      <c r="I545" s="242"/>
      <c r="J545" s="238"/>
      <c r="K545" s="238"/>
      <c r="L545" s="243"/>
      <c r="M545" s="244"/>
      <c r="N545" s="245"/>
      <c r="O545" s="245"/>
      <c r="P545" s="245"/>
      <c r="Q545" s="245"/>
      <c r="R545" s="245"/>
      <c r="S545" s="245"/>
      <c r="T545" s="246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7" t="s">
        <v>141</v>
      </c>
      <c r="AU545" s="247" t="s">
        <v>86</v>
      </c>
      <c r="AV545" s="13" t="s">
        <v>86</v>
      </c>
      <c r="AW545" s="13" t="s">
        <v>32</v>
      </c>
      <c r="AX545" s="13" t="s">
        <v>82</v>
      </c>
      <c r="AY545" s="247" t="s">
        <v>131</v>
      </c>
    </row>
    <row r="546" s="2" customFormat="1" ht="24.15" customHeight="1">
      <c r="A546" s="39"/>
      <c r="B546" s="40"/>
      <c r="C546" s="219" t="s">
        <v>760</v>
      </c>
      <c r="D546" s="219" t="s">
        <v>133</v>
      </c>
      <c r="E546" s="220" t="s">
        <v>761</v>
      </c>
      <c r="F546" s="221" t="s">
        <v>762</v>
      </c>
      <c r="G546" s="222" t="s">
        <v>136</v>
      </c>
      <c r="H546" s="223">
        <v>3.4399999999999999</v>
      </c>
      <c r="I546" s="224"/>
      <c r="J546" s="225">
        <f>ROUND(I546*H546,2)</f>
        <v>0</v>
      </c>
      <c r="K546" s="221" t="s">
        <v>155</v>
      </c>
      <c r="L546" s="45"/>
      <c r="M546" s="226" t="s">
        <v>1</v>
      </c>
      <c r="N546" s="227" t="s">
        <v>42</v>
      </c>
      <c r="O546" s="92"/>
      <c r="P546" s="228">
        <f>O546*H546</f>
        <v>0</v>
      </c>
      <c r="Q546" s="228">
        <v>0</v>
      </c>
      <c r="R546" s="228">
        <f>Q546*H546</f>
        <v>0</v>
      </c>
      <c r="S546" s="228">
        <v>0</v>
      </c>
      <c r="T546" s="229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0" t="s">
        <v>137</v>
      </c>
      <c r="AT546" s="230" t="s">
        <v>133</v>
      </c>
      <c r="AU546" s="230" t="s">
        <v>86</v>
      </c>
      <c r="AY546" s="18" t="s">
        <v>131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8" t="s">
        <v>82</v>
      </c>
      <c r="BK546" s="231">
        <f>ROUND(I546*H546,2)</f>
        <v>0</v>
      </c>
      <c r="BL546" s="18" t="s">
        <v>137</v>
      </c>
      <c r="BM546" s="230" t="s">
        <v>763</v>
      </c>
    </row>
    <row r="547" s="2" customFormat="1">
      <c r="A547" s="39"/>
      <c r="B547" s="40"/>
      <c r="C547" s="41"/>
      <c r="D547" s="232" t="s">
        <v>139</v>
      </c>
      <c r="E547" s="41"/>
      <c r="F547" s="233" t="s">
        <v>764</v>
      </c>
      <c r="G547" s="41"/>
      <c r="H547" s="41"/>
      <c r="I547" s="234"/>
      <c r="J547" s="41"/>
      <c r="K547" s="41"/>
      <c r="L547" s="45"/>
      <c r="M547" s="235"/>
      <c r="N547" s="236"/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139</v>
      </c>
      <c r="AU547" s="18" t="s">
        <v>86</v>
      </c>
    </row>
    <row r="548" s="13" customFormat="1">
      <c r="A548" s="13"/>
      <c r="B548" s="237"/>
      <c r="C548" s="238"/>
      <c r="D548" s="232" t="s">
        <v>141</v>
      </c>
      <c r="E548" s="239" t="s">
        <v>1</v>
      </c>
      <c r="F548" s="240" t="s">
        <v>727</v>
      </c>
      <c r="G548" s="238"/>
      <c r="H548" s="241">
        <v>3.4399999999999999</v>
      </c>
      <c r="I548" s="242"/>
      <c r="J548" s="238"/>
      <c r="K548" s="238"/>
      <c r="L548" s="243"/>
      <c r="M548" s="244"/>
      <c r="N548" s="245"/>
      <c r="O548" s="245"/>
      <c r="P548" s="245"/>
      <c r="Q548" s="245"/>
      <c r="R548" s="245"/>
      <c r="S548" s="245"/>
      <c r="T548" s="24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7" t="s">
        <v>141</v>
      </c>
      <c r="AU548" s="247" t="s">
        <v>86</v>
      </c>
      <c r="AV548" s="13" t="s">
        <v>86</v>
      </c>
      <c r="AW548" s="13" t="s">
        <v>32</v>
      </c>
      <c r="AX548" s="13" t="s">
        <v>82</v>
      </c>
      <c r="AY548" s="247" t="s">
        <v>131</v>
      </c>
    </row>
    <row r="549" s="2" customFormat="1" ht="24.15" customHeight="1">
      <c r="A549" s="39"/>
      <c r="B549" s="40"/>
      <c r="C549" s="219" t="s">
        <v>765</v>
      </c>
      <c r="D549" s="219" t="s">
        <v>133</v>
      </c>
      <c r="E549" s="220" t="s">
        <v>766</v>
      </c>
      <c r="F549" s="221" t="s">
        <v>767</v>
      </c>
      <c r="G549" s="222" t="s">
        <v>136</v>
      </c>
      <c r="H549" s="223">
        <v>3.4399999999999999</v>
      </c>
      <c r="I549" s="224"/>
      <c r="J549" s="225">
        <f>ROUND(I549*H549,2)</f>
        <v>0</v>
      </c>
      <c r="K549" s="221" t="s">
        <v>155</v>
      </c>
      <c r="L549" s="45"/>
      <c r="M549" s="226" t="s">
        <v>1</v>
      </c>
      <c r="N549" s="227" t="s">
        <v>42</v>
      </c>
      <c r="O549" s="92"/>
      <c r="P549" s="228">
        <f>O549*H549</f>
        <v>0</v>
      </c>
      <c r="Q549" s="228">
        <v>0.060429999999999998</v>
      </c>
      <c r="R549" s="228">
        <f>Q549*H549</f>
        <v>0.20787919999999999</v>
      </c>
      <c r="S549" s="228">
        <v>0</v>
      </c>
      <c r="T549" s="229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0" t="s">
        <v>137</v>
      </c>
      <c r="AT549" s="230" t="s">
        <v>133</v>
      </c>
      <c r="AU549" s="230" t="s">
        <v>86</v>
      </c>
      <c r="AY549" s="18" t="s">
        <v>131</v>
      </c>
      <c r="BE549" s="231">
        <f>IF(N549="základní",J549,0)</f>
        <v>0</v>
      </c>
      <c r="BF549" s="231">
        <f>IF(N549="snížená",J549,0)</f>
        <v>0</v>
      </c>
      <c r="BG549" s="231">
        <f>IF(N549="zákl. přenesená",J549,0)</f>
        <v>0</v>
      </c>
      <c r="BH549" s="231">
        <f>IF(N549="sníž. přenesená",J549,0)</f>
        <v>0</v>
      </c>
      <c r="BI549" s="231">
        <f>IF(N549="nulová",J549,0)</f>
        <v>0</v>
      </c>
      <c r="BJ549" s="18" t="s">
        <v>82</v>
      </c>
      <c r="BK549" s="231">
        <f>ROUND(I549*H549,2)</f>
        <v>0</v>
      </c>
      <c r="BL549" s="18" t="s">
        <v>137</v>
      </c>
      <c r="BM549" s="230" t="s">
        <v>768</v>
      </c>
    </row>
    <row r="550" s="2" customFormat="1">
      <c r="A550" s="39"/>
      <c r="B550" s="40"/>
      <c r="C550" s="41"/>
      <c r="D550" s="232" t="s">
        <v>139</v>
      </c>
      <c r="E550" s="41"/>
      <c r="F550" s="233" t="s">
        <v>769</v>
      </c>
      <c r="G550" s="41"/>
      <c r="H550" s="41"/>
      <c r="I550" s="234"/>
      <c r="J550" s="41"/>
      <c r="K550" s="41"/>
      <c r="L550" s="45"/>
      <c r="M550" s="235"/>
      <c r="N550" s="236"/>
      <c r="O550" s="92"/>
      <c r="P550" s="92"/>
      <c r="Q550" s="92"/>
      <c r="R550" s="92"/>
      <c r="S550" s="92"/>
      <c r="T550" s="93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139</v>
      </c>
      <c r="AU550" s="18" t="s">
        <v>86</v>
      </c>
    </row>
    <row r="551" s="13" customFormat="1">
      <c r="A551" s="13"/>
      <c r="B551" s="237"/>
      <c r="C551" s="238"/>
      <c r="D551" s="232" t="s">
        <v>141</v>
      </c>
      <c r="E551" s="239" t="s">
        <v>1</v>
      </c>
      <c r="F551" s="240" t="s">
        <v>727</v>
      </c>
      <c r="G551" s="238"/>
      <c r="H551" s="241">
        <v>3.4399999999999999</v>
      </c>
      <c r="I551" s="242"/>
      <c r="J551" s="238"/>
      <c r="K551" s="238"/>
      <c r="L551" s="243"/>
      <c r="M551" s="244"/>
      <c r="N551" s="245"/>
      <c r="O551" s="245"/>
      <c r="P551" s="245"/>
      <c r="Q551" s="245"/>
      <c r="R551" s="245"/>
      <c r="S551" s="245"/>
      <c r="T551" s="246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7" t="s">
        <v>141</v>
      </c>
      <c r="AU551" s="247" t="s">
        <v>86</v>
      </c>
      <c r="AV551" s="13" t="s">
        <v>86</v>
      </c>
      <c r="AW551" s="13" t="s">
        <v>32</v>
      </c>
      <c r="AX551" s="13" t="s">
        <v>82</v>
      </c>
      <c r="AY551" s="247" t="s">
        <v>131</v>
      </c>
    </row>
    <row r="552" s="2" customFormat="1" ht="24.15" customHeight="1">
      <c r="A552" s="39"/>
      <c r="B552" s="40"/>
      <c r="C552" s="219" t="s">
        <v>770</v>
      </c>
      <c r="D552" s="219" t="s">
        <v>133</v>
      </c>
      <c r="E552" s="220" t="s">
        <v>771</v>
      </c>
      <c r="F552" s="221" t="s">
        <v>772</v>
      </c>
      <c r="G552" s="222" t="s">
        <v>136</v>
      </c>
      <c r="H552" s="223">
        <v>3.4399999999999999</v>
      </c>
      <c r="I552" s="224"/>
      <c r="J552" s="225">
        <f>ROUND(I552*H552,2)</f>
        <v>0</v>
      </c>
      <c r="K552" s="221" t="s">
        <v>155</v>
      </c>
      <c r="L552" s="45"/>
      <c r="M552" s="226" t="s">
        <v>1</v>
      </c>
      <c r="N552" s="227" t="s">
        <v>42</v>
      </c>
      <c r="O552" s="92"/>
      <c r="P552" s="228">
        <f>O552*H552</f>
        <v>0</v>
      </c>
      <c r="Q552" s="228">
        <v>0</v>
      </c>
      <c r="R552" s="228">
        <f>Q552*H552</f>
        <v>0</v>
      </c>
      <c r="S552" s="228">
        <v>0</v>
      </c>
      <c r="T552" s="22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0" t="s">
        <v>137</v>
      </c>
      <c r="AT552" s="230" t="s">
        <v>133</v>
      </c>
      <c r="AU552" s="230" t="s">
        <v>86</v>
      </c>
      <c r="AY552" s="18" t="s">
        <v>131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8" t="s">
        <v>82</v>
      </c>
      <c r="BK552" s="231">
        <f>ROUND(I552*H552,2)</f>
        <v>0</v>
      </c>
      <c r="BL552" s="18" t="s">
        <v>137</v>
      </c>
      <c r="BM552" s="230" t="s">
        <v>773</v>
      </c>
    </row>
    <row r="553" s="2" customFormat="1">
      <c r="A553" s="39"/>
      <c r="B553" s="40"/>
      <c r="C553" s="41"/>
      <c r="D553" s="232" t="s">
        <v>139</v>
      </c>
      <c r="E553" s="41"/>
      <c r="F553" s="233" t="s">
        <v>774</v>
      </c>
      <c r="G553" s="41"/>
      <c r="H553" s="41"/>
      <c r="I553" s="234"/>
      <c r="J553" s="41"/>
      <c r="K553" s="41"/>
      <c r="L553" s="45"/>
      <c r="M553" s="235"/>
      <c r="N553" s="236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139</v>
      </c>
      <c r="AU553" s="18" t="s">
        <v>86</v>
      </c>
    </row>
    <row r="554" s="13" customFormat="1">
      <c r="A554" s="13"/>
      <c r="B554" s="237"/>
      <c r="C554" s="238"/>
      <c r="D554" s="232" t="s">
        <v>141</v>
      </c>
      <c r="E554" s="239" t="s">
        <v>1</v>
      </c>
      <c r="F554" s="240" t="s">
        <v>727</v>
      </c>
      <c r="G554" s="238"/>
      <c r="H554" s="241">
        <v>3.4399999999999999</v>
      </c>
      <c r="I554" s="242"/>
      <c r="J554" s="238"/>
      <c r="K554" s="238"/>
      <c r="L554" s="243"/>
      <c r="M554" s="244"/>
      <c r="N554" s="245"/>
      <c r="O554" s="245"/>
      <c r="P554" s="245"/>
      <c r="Q554" s="245"/>
      <c r="R554" s="245"/>
      <c r="S554" s="245"/>
      <c r="T554" s="24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7" t="s">
        <v>141</v>
      </c>
      <c r="AU554" s="247" t="s">
        <v>86</v>
      </c>
      <c r="AV554" s="13" t="s">
        <v>86</v>
      </c>
      <c r="AW554" s="13" t="s">
        <v>32</v>
      </c>
      <c r="AX554" s="13" t="s">
        <v>82</v>
      </c>
      <c r="AY554" s="247" t="s">
        <v>131</v>
      </c>
    </row>
    <row r="555" s="2" customFormat="1" ht="24.15" customHeight="1">
      <c r="A555" s="39"/>
      <c r="B555" s="40"/>
      <c r="C555" s="219" t="s">
        <v>775</v>
      </c>
      <c r="D555" s="219" t="s">
        <v>133</v>
      </c>
      <c r="E555" s="220" t="s">
        <v>776</v>
      </c>
      <c r="F555" s="221" t="s">
        <v>777</v>
      </c>
      <c r="G555" s="222" t="s">
        <v>136</v>
      </c>
      <c r="H555" s="223">
        <v>3.4399999999999999</v>
      </c>
      <c r="I555" s="224"/>
      <c r="J555" s="225">
        <f>ROUND(I555*H555,2)</f>
        <v>0</v>
      </c>
      <c r="K555" s="221" t="s">
        <v>155</v>
      </c>
      <c r="L555" s="45"/>
      <c r="M555" s="226" t="s">
        <v>1</v>
      </c>
      <c r="N555" s="227" t="s">
        <v>42</v>
      </c>
      <c r="O555" s="92"/>
      <c r="P555" s="228">
        <f>O555*H555</f>
        <v>0</v>
      </c>
      <c r="Q555" s="228">
        <v>0</v>
      </c>
      <c r="R555" s="228">
        <f>Q555*H555</f>
        <v>0</v>
      </c>
      <c r="S555" s="228">
        <v>0</v>
      </c>
      <c r="T555" s="229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0" t="s">
        <v>137</v>
      </c>
      <c r="AT555" s="230" t="s">
        <v>133</v>
      </c>
      <c r="AU555" s="230" t="s">
        <v>86</v>
      </c>
      <c r="AY555" s="18" t="s">
        <v>131</v>
      </c>
      <c r="BE555" s="231">
        <f>IF(N555="základní",J555,0)</f>
        <v>0</v>
      </c>
      <c r="BF555" s="231">
        <f>IF(N555="snížená",J555,0)</f>
        <v>0</v>
      </c>
      <c r="BG555" s="231">
        <f>IF(N555="zákl. přenesená",J555,0)</f>
        <v>0</v>
      </c>
      <c r="BH555" s="231">
        <f>IF(N555="sníž. přenesená",J555,0)</f>
        <v>0</v>
      </c>
      <c r="BI555" s="231">
        <f>IF(N555="nulová",J555,0)</f>
        <v>0</v>
      </c>
      <c r="BJ555" s="18" t="s">
        <v>82</v>
      </c>
      <c r="BK555" s="231">
        <f>ROUND(I555*H555,2)</f>
        <v>0</v>
      </c>
      <c r="BL555" s="18" t="s">
        <v>137</v>
      </c>
      <c r="BM555" s="230" t="s">
        <v>778</v>
      </c>
    </row>
    <row r="556" s="2" customFormat="1">
      <c r="A556" s="39"/>
      <c r="B556" s="40"/>
      <c r="C556" s="41"/>
      <c r="D556" s="232" t="s">
        <v>139</v>
      </c>
      <c r="E556" s="41"/>
      <c r="F556" s="233" t="s">
        <v>779</v>
      </c>
      <c r="G556" s="41"/>
      <c r="H556" s="41"/>
      <c r="I556" s="234"/>
      <c r="J556" s="41"/>
      <c r="K556" s="41"/>
      <c r="L556" s="45"/>
      <c r="M556" s="235"/>
      <c r="N556" s="236"/>
      <c r="O556" s="92"/>
      <c r="P556" s="92"/>
      <c r="Q556" s="92"/>
      <c r="R556" s="92"/>
      <c r="S556" s="92"/>
      <c r="T556" s="93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139</v>
      </c>
      <c r="AU556" s="18" t="s">
        <v>86</v>
      </c>
    </row>
    <row r="557" s="13" customFormat="1">
      <c r="A557" s="13"/>
      <c r="B557" s="237"/>
      <c r="C557" s="238"/>
      <c r="D557" s="232" t="s">
        <v>141</v>
      </c>
      <c r="E557" s="239" t="s">
        <v>1</v>
      </c>
      <c r="F557" s="240" t="s">
        <v>727</v>
      </c>
      <c r="G557" s="238"/>
      <c r="H557" s="241">
        <v>3.4399999999999999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7" t="s">
        <v>141</v>
      </c>
      <c r="AU557" s="247" t="s">
        <v>86</v>
      </c>
      <c r="AV557" s="13" t="s">
        <v>86</v>
      </c>
      <c r="AW557" s="13" t="s">
        <v>32</v>
      </c>
      <c r="AX557" s="13" t="s">
        <v>82</v>
      </c>
      <c r="AY557" s="247" t="s">
        <v>131</v>
      </c>
    </row>
    <row r="558" s="2" customFormat="1" ht="24.15" customHeight="1">
      <c r="A558" s="39"/>
      <c r="B558" s="40"/>
      <c r="C558" s="219" t="s">
        <v>780</v>
      </c>
      <c r="D558" s="219" t="s">
        <v>133</v>
      </c>
      <c r="E558" s="220" t="s">
        <v>781</v>
      </c>
      <c r="F558" s="221" t="s">
        <v>782</v>
      </c>
      <c r="G558" s="222" t="s">
        <v>136</v>
      </c>
      <c r="H558" s="223">
        <v>3.4399999999999999</v>
      </c>
      <c r="I558" s="224"/>
      <c r="J558" s="225">
        <f>ROUND(I558*H558,2)</f>
        <v>0</v>
      </c>
      <c r="K558" s="221" t="s">
        <v>155</v>
      </c>
      <c r="L558" s="45"/>
      <c r="M558" s="226" t="s">
        <v>1</v>
      </c>
      <c r="N558" s="227" t="s">
        <v>42</v>
      </c>
      <c r="O558" s="92"/>
      <c r="P558" s="228">
        <f>O558*H558</f>
        <v>0</v>
      </c>
      <c r="Q558" s="228">
        <v>0.0015299999999999999</v>
      </c>
      <c r="R558" s="228">
        <f>Q558*H558</f>
        <v>0.0052631999999999991</v>
      </c>
      <c r="S558" s="228">
        <v>0</v>
      </c>
      <c r="T558" s="229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0" t="s">
        <v>137</v>
      </c>
      <c r="AT558" s="230" t="s">
        <v>133</v>
      </c>
      <c r="AU558" s="230" t="s">
        <v>86</v>
      </c>
      <c r="AY558" s="18" t="s">
        <v>131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8" t="s">
        <v>82</v>
      </c>
      <c r="BK558" s="231">
        <f>ROUND(I558*H558,2)</f>
        <v>0</v>
      </c>
      <c r="BL558" s="18" t="s">
        <v>137</v>
      </c>
      <c r="BM558" s="230" t="s">
        <v>783</v>
      </c>
    </row>
    <row r="559" s="2" customFormat="1">
      <c r="A559" s="39"/>
      <c r="B559" s="40"/>
      <c r="C559" s="41"/>
      <c r="D559" s="232" t="s">
        <v>139</v>
      </c>
      <c r="E559" s="41"/>
      <c r="F559" s="233" t="s">
        <v>784</v>
      </c>
      <c r="G559" s="41"/>
      <c r="H559" s="41"/>
      <c r="I559" s="234"/>
      <c r="J559" s="41"/>
      <c r="K559" s="41"/>
      <c r="L559" s="45"/>
      <c r="M559" s="235"/>
      <c r="N559" s="236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139</v>
      </c>
      <c r="AU559" s="18" t="s">
        <v>86</v>
      </c>
    </row>
    <row r="560" s="13" customFormat="1">
      <c r="A560" s="13"/>
      <c r="B560" s="237"/>
      <c r="C560" s="238"/>
      <c r="D560" s="232" t="s">
        <v>141</v>
      </c>
      <c r="E560" s="239" t="s">
        <v>1</v>
      </c>
      <c r="F560" s="240" t="s">
        <v>727</v>
      </c>
      <c r="G560" s="238"/>
      <c r="H560" s="241">
        <v>3.4399999999999999</v>
      </c>
      <c r="I560" s="242"/>
      <c r="J560" s="238"/>
      <c r="K560" s="238"/>
      <c r="L560" s="243"/>
      <c r="M560" s="244"/>
      <c r="N560" s="245"/>
      <c r="O560" s="245"/>
      <c r="P560" s="245"/>
      <c r="Q560" s="245"/>
      <c r="R560" s="245"/>
      <c r="S560" s="245"/>
      <c r="T560" s="246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7" t="s">
        <v>141</v>
      </c>
      <c r="AU560" s="247" t="s">
        <v>86</v>
      </c>
      <c r="AV560" s="13" t="s">
        <v>86</v>
      </c>
      <c r="AW560" s="13" t="s">
        <v>32</v>
      </c>
      <c r="AX560" s="13" t="s">
        <v>82</v>
      </c>
      <c r="AY560" s="247" t="s">
        <v>131</v>
      </c>
    </row>
    <row r="561" s="2" customFormat="1" ht="24.15" customHeight="1">
      <c r="A561" s="39"/>
      <c r="B561" s="40"/>
      <c r="C561" s="219" t="s">
        <v>785</v>
      </c>
      <c r="D561" s="219" t="s">
        <v>133</v>
      </c>
      <c r="E561" s="220" t="s">
        <v>786</v>
      </c>
      <c r="F561" s="221" t="s">
        <v>787</v>
      </c>
      <c r="G561" s="222" t="s">
        <v>136</v>
      </c>
      <c r="H561" s="223">
        <v>3.4399999999999999</v>
      </c>
      <c r="I561" s="224"/>
      <c r="J561" s="225">
        <f>ROUND(I561*H561,2)</f>
        <v>0</v>
      </c>
      <c r="K561" s="221" t="s">
        <v>155</v>
      </c>
      <c r="L561" s="45"/>
      <c r="M561" s="226" t="s">
        <v>1</v>
      </c>
      <c r="N561" s="227" t="s">
        <v>42</v>
      </c>
      <c r="O561" s="92"/>
      <c r="P561" s="228">
        <f>O561*H561</f>
        <v>0</v>
      </c>
      <c r="Q561" s="228">
        <v>0</v>
      </c>
      <c r="R561" s="228">
        <f>Q561*H561</f>
        <v>0</v>
      </c>
      <c r="S561" s="228">
        <v>0</v>
      </c>
      <c r="T561" s="229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0" t="s">
        <v>137</v>
      </c>
      <c r="AT561" s="230" t="s">
        <v>133</v>
      </c>
      <c r="AU561" s="230" t="s">
        <v>86</v>
      </c>
      <c r="AY561" s="18" t="s">
        <v>131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8" t="s">
        <v>82</v>
      </c>
      <c r="BK561" s="231">
        <f>ROUND(I561*H561,2)</f>
        <v>0</v>
      </c>
      <c r="BL561" s="18" t="s">
        <v>137</v>
      </c>
      <c r="BM561" s="230" t="s">
        <v>788</v>
      </c>
    </row>
    <row r="562" s="2" customFormat="1">
      <c r="A562" s="39"/>
      <c r="B562" s="40"/>
      <c r="C562" s="41"/>
      <c r="D562" s="232" t="s">
        <v>139</v>
      </c>
      <c r="E562" s="41"/>
      <c r="F562" s="233" t="s">
        <v>789</v>
      </c>
      <c r="G562" s="41"/>
      <c r="H562" s="41"/>
      <c r="I562" s="234"/>
      <c r="J562" s="41"/>
      <c r="K562" s="41"/>
      <c r="L562" s="45"/>
      <c r="M562" s="235"/>
      <c r="N562" s="236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139</v>
      </c>
      <c r="AU562" s="18" t="s">
        <v>86</v>
      </c>
    </row>
    <row r="563" s="13" customFormat="1">
      <c r="A563" s="13"/>
      <c r="B563" s="237"/>
      <c r="C563" s="238"/>
      <c r="D563" s="232" t="s">
        <v>141</v>
      </c>
      <c r="E563" s="239" t="s">
        <v>1</v>
      </c>
      <c r="F563" s="240" t="s">
        <v>727</v>
      </c>
      <c r="G563" s="238"/>
      <c r="H563" s="241">
        <v>3.4399999999999999</v>
      </c>
      <c r="I563" s="242"/>
      <c r="J563" s="238"/>
      <c r="K563" s="238"/>
      <c r="L563" s="243"/>
      <c r="M563" s="244"/>
      <c r="N563" s="245"/>
      <c r="O563" s="245"/>
      <c r="P563" s="245"/>
      <c r="Q563" s="245"/>
      <c r="R563" s="245"/>
      <c r="S563" s="245"/>
      <c r="T563" s="24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7" t="s">
        <v>141</v>
      </c>
      <c r="AU563" s="247" t="s">
        <v>86</v>
      </c>
      <c r="AV563" s="13" t="s">
        <v>86</v>
      </c>
      <c r="AW563" s="13" t="s">
        <v>32</v>
      </c>
      <c r="AX563" s="13" t="s">
        <v>82</v>
      </c>
      <c r="AY563" s="247" t="s">
        <v>131</v>
      </c>
    </row>
    <row r="564" s="2" customFormat="1" ht="24.15" customHeight="1">
      <c r="A564" s="39"/>
      <c r="B564" s="40"/>
      <c r="C564" s="219" t="s">
        <v>790</v>
      </c>
      <c r="D564" s="219" t="s">
        <v>133</v>
      </c>
      <c r="E564" s="220" t="s">
        <v>791</v>
      </c>
      <c r="F564" s="221" t="s">
        <v>792</v>
      </c>
      <c r="G564" s="222" t="s">
        <v>136</v>
      </c>
      <c r="H564" s="223">
        <v>3.4399999999999999</v>
      </c>
      <c r="I564" s="224"/>
      <c r="J564" s="225">
        <f>ROUND(I564*H564,2)</f>
        <v>0</v>
      </c>
      <c r="K564" s="221" t="s">
        <v>155</v>
      </c>
      <c r="L564" s="45"/>
      <c r="M564" s="226" t="s">
        <v>1</v>
      </c>
      <c r="N564" s="227" t="s">
        <v>42</v>
      </c>
      <c r="O564" s="92"/>
      <c r="P564" s="228">
        <f>O564*H564</f>
        <v>0</v>
      </c>
      <c r="Q564" s="228">
        <v>0</v>
      </c>
      <c r="R564" s="228">
        <f>Q564*H564</f>
        <v>0</v>
      </c>
      <c r="S564" s="228">
        <v>0</v>
      </c>
      <c r="T564" s="229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0" t="s">
        <v>137</v>
      </c>
      <c r="AT564" s="230" t="s">
        <v>133</v>
      </c>
      <c r="AU564" s="230" t="s">
        <v>86</v>
      </c>
      <c r="AY564" s="18" t="s">
        <v>131</v>
      </c>
      <c r="BE564" s="231">
        <f>IF(N564="základní",J564,0)</f>
        <v>0</v>
      </c>
      <c r="BF564" s="231">
        <f>IF(N564="snížená",J564,0)</f>
        <v>0</v>
      </c>
      <c r="BG564" s="231">
        <f>IF(N564="zákl. přenesená",J564,0)</f>
        <v>0</v>
      </c>
      <c r="BH564" s="231">
        <f>IF(N564="sníž. přenesená",J564,0)</f>
        <v>0</v>
      </c>
      <c r="BI564" s="231">
        <f>IF(N564="nulová",J564,0)</f>
        <v>0</v>
      </c>
      <c r="BJ564" s="18" t="s">
        <v>82</v>
      </c>
      <c r="BK564" s="231">
        <f>ROUND(I564*H564,2)</f>
        <v>0</v>
      </c>
      <c r="BL564" s="18" t="s">
        <v>137</v>
      </c>
      <c r="BM564" s="230" t="s">
        <v>793</v>
      </c>
    </row>
    <row r="565" s="2" customFormat="1">
      <c r="A565" s="39"/>
      <c r="B565" s="40"/>
      <c r="C565" s="41"/>
      <c r="D565" s="232" t="s">
        <v>139</v>
      </c>
      <c r="E565" s="41"/>
      <c r="F565" s="233" t="s">
        <v>794</v>
      </c>
      <c r="G565" s="41"/>
      <c r="H565" s="41"/>
      <c r="I565" s="234"/>
      <c r="J565" s="41"/>
      <c r="K565" s="41"/>
      <c r="L565" s="45"/>
      <c r="M565" s="235"/>
      <c r="N565" s="236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139</v>
      </c>
      <c r="AU565" s="18" t="s">
        <v>86</v>
      </c>
    </row>
    <row r="566" s="13" customFormat="1">
      <c r="A566" s="13"/>
      <c r="B566" s="237"/>
      <c r="C566" s="238"/>
      <c r="D566" s="232" t="s">
        <v>141</v>
      </c>
      <c r="E566" s="239" t="s">
        <v>1</v>
      </c>
      <c r="F566" s="240" t="s">
        <v>727</v>
      </c>
      <c r="G566" s="238"/>
      <c r="H566" s="241">
        <v>3.4399999999999999</v>
      </c>
      <c r="I566" s="242"/>
      <c r="J566" s="238"/>
      <c r="K566" s="238"/>
      <c r="L566" s="243"/>
      <c r="M566" s="244"/>
      <c r="N566" s="245"/>
      <c r="O566" s="245"/>
      <c r="P566" s="245"/>
      <c r="Q566" s="245"/>
      <c r="R566" s="245"/>
      <c r="S566" s="245"/>
      <c r="T566" s="246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7" t="s">
        <v>141</v>
      </c>
      <c r="AU566" s="247" t="s">
        <v>86</v>
      </c>
      <c r="AV566" s="13" t="s">
        <v>86</v>
      </c>
      <c r="AW566" s="13" t="s">
        <v>32</v>
      </c>
      <c r="AX566" s="13" t="s">
        <v>82</v>
      </c>
      <c r="AY566" s="247" t="s">
        <v>131</v>
      </c>
    </row>
    <row r="567" s="2" customFormat="1" ht="24.15" customHeight="1">
      <c r="A567" s="39"/>
      <c r="B567" s="40"/>
      <c r="C567" s="219" t="s">
        <v>795</v>
      </c>
      <c r="D567" s="219" t="s">
        <v>133</v>
      </c>
      <c r="E567" s="220" t="s">
        <v>796</v>
      </c>
      <c r="F567" s="221" t="s">
        <v>797</v>
      </c>
      <c r="G567" s="222" t="s">
        <v>136</v>
      </c>
      <c r="H567" s="223">
        <v>5.4400000000000004</v>
      </c>
      <c r="I567" s="224"/>
      <c r="J567" s="225">
        <f>ROUND(I567*H567,2)</f>
        <v>0</v>
      </c>
      <c r="K567" s="221" t="s">
        <v>155</v>
      </c>
      <c r="L567" s="45"/>
      <c r="M567" s="226" t="s">
        <v>1</v>
      </c>
      <c r="N567" s="227" t="s">
        <v>42</v>
      </c>
      <c r="O567" s="92"/>
      <c r="P567" s="228">
        <f>O567*H567</f>
        <v>0</v>
      </c>
      <c r="Q567" s="228">
        <v>0.0020999999999999999</v>
      </c>
      <c r="R567" s="228">
        <f>Q567*H567</f>
        <v>0.011424</v>
      </c>
      <c r="S567" s="228">
        <v>0</v>
      </c>
      <c r="T567" s="229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0" t="s">
        <v>137</v>
      </c>
      <c r="AT567" s="230" t="s">
        <v>133</v>
      </c>
      <c r="AU567" s="230" t="s">
        <v>86</v>
      </c>
      <c r="AY567" s="18" t="s">
        <v>131</v>
      </c>
      <c r="BE567" s="231">
        <f>IF(N567="základní",J567,0)</f>
        <v>0</v>
      </c>
      <c r="BF567" s="231">
        <f>IF(N567="snížená",J567,0)</f>
        <v>0</v>
      </c>
      <c r="BG567" s="231">
        <f>IF(N567="zákl. přenesená",J567,0)</f>
        <v>0</v>
      </c>
      <c r="BH567" s="231">
        <f>IF(N567="sníž. přenesená",J567,0)</f>
        <v>0</v>
      </c>
      <c r="BI567" s="231">
        <f>IF(N567="nulová",J567,0)</f>
        <v>0</v>
      </c>
      <c r="BJ567" s="18" t="s">
        <v>82</v>
      </c>
      <c r="BK567" s="231">
        <f>ROUND(I567*H567,2)</f>
        <v>0</v>
      </c>
      <c r="BL567" s="18" t="s">
        <v>137</v>
      </c>
      <c r="BM567" s="230" t="s">
        <v>798</v>
      </c>
    </row>
    <row r="568" s="2" customFormat="1">
      <c r="A568" s="39"/>
      <c r="B568" s="40"/>
      <c r="C568" s="41"/>
      <c r="D568" s="232" t="s">
        <v>139</v>
      </c>
      <c r="E568" s="41"/>
      <c r="F568" s="233" t="s">
        <v>799</v>
      </c>
      <c r="G568" s="41"/>
      <c r="H568" s="41"/>
      <c r="I568" s="234"/>
      <c r="J568" s="41"/>
      <c r="K568" s="41"/>
      <c r="L568" s="45"/>
      <c r="M568" s="235"/>
      <c r="N568" s="236"/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139</v>
      </c>
      <c r="AU568" s="18" t="s">
        <v>86</v>
      </c>
    </row>
    <row r="569" s="13" customFormat="1">
      <c r="A569" s="13"/>
      <c r="B569" s="237"/>
      <c r="C569" s="238"/>
      <c r="D569" s="232" t="s">
        <v>141</v>
      </c>
      <c r="E569" s="239" t="s">
        <v>1</v>
      </c>
      <c r="F569" s="240" t="s">
        <v>800</v>
      </c>
      <c r="G569" s="238"/>
      <c r="H569" s="241">
        <v>3.4399999999999999</v>
      </c>
      <c r="I569" s="242"/>
      <c r="J569" s="238"/>
      <c r="K569" s="238"/>
      <c r="L569" s="243"/>
      <c r="M569" s="244"/>
      <c r="N569" s="245"/>
      <c r="O569" s="245"/>
      <c r="P569" s="245"/>
      <c r="Q569" s="245"/>
      <c r="R569" s="245"/>
      <c r="S569" s="245"/>
      <c r="T569" s="246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7" t="s">
        <v>141</v>
      </c>
      <c r="AU569" s="247" t="s">
        <v>86</v>
      </c>
      <c r="AV569" s="13" t="s">
        <v>86</v>
      </c>
      <c r="AW569" s="13" t="s">
        <v>32</v>
      </c>
      <c r="AX569" s="13" t="s">
        <v>77</v>
      </c>
      <c r="AY569" s="247" t="s">
        <v>131</v>
      </c>
    </row>
    <row r="570" s="13" customFormat="1">
      <c r="A570" s="13"/>
      <c r="B570" s="237"/>
      <c r="C570" s="238"/>
      <c r="D570" s="232" t="s">
        <v>141</v>
      </c>
      <c r="E570" s="239" t="s">
        <v>1</v>
      </c>
      <c r="F570" s="240" t="s">
        <v>801</v>
      </c>
      <c r="G570" s="238"/>
      <c r="H570" s="241">
        <v>2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7" t="s">
        <v>141</v>
      </c>
      <c r="AU570" s="247" t="s">
        <v>86</v>
      </c>
      <c r="AV570" s="13" t="s">
        <v>86</v>
      </c>
      <c r="AW570" s="13" t="s">
        <v>32</v>
      </c>
      <c r="AX570" s="13" t="s">
        <v>77</v>
      </c>
      <c r="AY570" s="247" t="s">
        <v>131</v>
      </c>
    </row>
    <row r="571" s="14" customFormat="1">
      <c r="A571" s="14"/>
      <c r="B571" s="248"/>
      <c r="C571" s="249"/>
      <c r="D571" s="232" t="s">
        <v>141</v>
      </c>
      <c r="E571" s="250" t="s">
        <v>1</v>
      </c>
      <c r="F571" s="251" t="s">
        <v>159</v>
      </c>
      <c r="G571" s="249"/>
      <c r="H571" s="252">
        <v>5.4400000000000004</v>
      </c>
      <c r="I571" s="253"/>
      <c r="J571" s="249"/>
      <c r="K571" s="249"/>
      <c r="L571" s="254"/>
      <c r="M571" s="255"/>
      <c r="N571" s="256"/>
      <c r="O571" s="256"/>
      <c r="P571" s="256"/>
      <c r="Q571" s="256"/>
      <c r="R571" s="256"/>
      <c r="S571" s="256"/>
      <c r="T571" s="257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8" t="s">
        <v>141</v>
      </c>
      <c r="AU571" s="258" t="s">
        <v>86</v>
      </c>
      <c r="AV571" s="14" t="s">
        <v>137</v>
      </c>
      <c r="AW571" s="14" t="s">
        <v>32</v>
      </c>
      <c r="AX571" s="14" t="s">
        <v>82</v>
      </c>
      <c r="AY571" s="258" t="s">
        <v>131</v>
      </c>
    </row>
    <row r="572" s="2" customFormat="1" ht="24.15" customHeight="1">
      <c r="A572" s="39"/>
      <c r="B572" s="40"/>
      <c r="C572" s="219" t="s">
        <v>802</v>
      </c>
      <c r="D572" s="219" t="s">
        <v>133</v>
      </c>
      <c r="E572" s="220" t="s">
        <v>803</v>
      </c>
      <c r="F572" s="221" t="s">
        <v>804</v>
      </c>
      <c r="G572" s="222" t="s">
        <v>136</v>
      </c>
      <c r="H572" s="223">
        <v>5.4400000000000004</v>
      </c>
      <c r="I572" s="224"/>
      <c r="J572" s="225">
        <f>ROUND(I572*H572,2)</f>
        <v>0</v>
      </c>
      <c r="K572" s="221" t="s">
        <v>155</v>
      </c>
      <c r="L572" s="45"/>
      <c r="M572" s="226" t="s">
        <v>1</v>
      </c>
      <c r="N572" s="227" t="s">
        <v>42</v>
      </c>
      <c r="O572" s="92"/>
      <c r="P572" s="228">
        <f>O572*H572</f>
        <v>0</v>
      </c>
      <c r="Q572" s="228">
        <v>0</v>
      </c>
      <c r="R572" s="228">
        <f>Q572*H572</f>
        <v>0</v>
      </c>
      <c r="S572" s="228">
        <v>0</v>
      </c>
      <c r="T572" s="229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0" t="s">
        <v>137</v>
      </c>
      <c r="AT572" s="230" t="s">
        <v>133</v>
      </c>
      <c r="AU572" s="230" t="s">
        <v>86</v>
      </c>
      <c r="AY572" s="18" t="s">
        <v>131</v>
      </c>
      <c r="BE572" s="231">
        <f>IF(N572="základní",J572,0)</f>
        <v>0</v>
      </c>
      <c r="BF572" s="231">
        <f>IF(N572="snížená",J572,0)</f>
        <v>0</v>
      </c>
      <c r="BG572" s="231">
        <f>IF(N572="zákl. přenesená",J572,0)</f>
        <v>0</v>
      </c>
      <c r="BH572" s="231">
        <f>IF(N572="sníž. přenesená",J572,0)</f>
        <v>0</v>
      </c>
      <c r="BI572" s="231">
        <f>IF(N572="nulová",J572,0)</f>
        <v>0</v>
      </c>
      <c r="BJ572" s="18" t="s">
        <v>82</v>
      </c>
      <c r="BK572" s="231">
        <f>ROUND(I572*H572,2)</f>
        <v>0</v>
      </c>
      <c r="BL572" s="18" t="s">
        <v>137</v>
      </c>
      <c r="BM572" s="230" t="s">
        <v>805</v>
      </c>
    </row>
    <row r="573" s="2" customFormat="1">
      <c r="A573" s="39"/>
      <c r="B573" s="40"/>
      <c r="C573" s="41"/>
      <c r="D573" s="232" t="s">
        <v>139</v>
      </c>
      <c r="E573" s="41"/>
      <c r="F573" s="233" t="s">
        <v>806</v>
      </c>
      <c r="G573" s="41"/>
      <c r="H573" s="41"/>
      <c r="I573" s="234"/>
      <c r="J573" s="41"/>
      <c r="K573" s="41"/>
      <c r="L573" s="45"/>
      <c r="M573" s="235"/>
      <c r="N573" s="236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139</v>
      </c>
      <c r="AU573" s="18" t="s">
        <v>86</v>
      </c>
    </row>
    <row r="574" s="13" customFormat="1">
      <c r="A574" s="13"/>
      <c r="B574" s="237"/>
      <c r="C574" s="238"/>
      <c r="D574" s="232" t="s">
        <v>141</v>
      </c>
      <c r="E574" s="239" t="s">
        <v>1</v>
      </c>
      <c r="F574" s="240" t="s">
        <v>807</v>
      </c>
      <c r="G574" s="238"/>
      <c r="H574" s="241">
        <v>5.4400000000000004</v>
      </c>
      <c r="I574" s="242"/>
      <c r="J574" s="238"/>
      <c r="K574" s="238"/>
      <c r="L574" s="243"/>
      <c r="M574" s="244"/>
      <c r="N574" s="245"/>
      <c r="O574" s="245"/>
      <c r="P574" s="245"/>
      <c r="Q574" s="245"/>
      <c r="R574" s="245"/>
      <c r="S574" s="245"/>
      <c r="T574" s="246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7" t="s">
        <v>141</v>
      </c>
      <c r="AU574" s="247" t="s">
        <v>86</v>
      </c>
      <c r="AV574" s="13" t="s">
        <v>86</v>
      </c>
      <c r="AW574" s="13" t="s">
        <v>32</v>
      </c>
      <c r="AX574" s="13" t="s">
        <v>82</v>
      </c>
      <c r="AY574" s="247" t="s">
        <v>131</v>
      </c>
    </row>
    <row r="575" s="2" customFormat="1" ht="24.15" customHeight="1">
      <c r="A575" s="39"/>
      <c r="B575" s="40"/>
      <c r="C575" s="219" t="s">
        <v>808</v>
      </c>
      <c r="D575" s="219" t="s">
        <v>133</v>
      </c>
      <c r="E575" s="220" t="s">
        <v>809</v>
      </c>
      <c r="F575" s="221" t="s">
        <v>810</v>
      </c>
      <c r="G575" s="222" t="s">
        <v>136</v>
      </c>
      <c r="H575" s="223">
        <v>5.4400000000000004</v>
      </c>
      <c r="I575" s="224"/>
      <c r="J575" s="225">
        <f>ROUND(I575*H575,2)</f>
        <v>0</v>
      </c>
      <c r="K575" s="221" t="s">
        <v>155</v>
      </c>
      <c r="L575" s="45"/>
      <c r="M575" s="226" t="s">
        <v>1</v>
      </c>
      <c r="N575" s="227" t="s">
        <v>42</v>
      </c>
      <c r="O575" s="92"/>
      <c r="P575" s="228">
        <f>O575*H575</f>
        <v>0</v>
      </c>
      <c r="Q575" s="228">
        <v>0</v>
      </c>
      <c r="R575" s="228">
        <f>Q575*H575</f>
        <v>0</v>
      </c>
      <c r="S575" s="228">
        <v>0</v>
      </c>
      <c r="T575" s="229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0" t="s">
        <v>137</v>
      </c>
      <c r="AT575" s="230" t="s">
        <v>133</v>
      </c>
      <c r="AU575" s="230" t="s">
        <v>86</v>
      </c>
      <c r="AY575" s="18" t="s">
        <v>131</v>
      </c>
      <c r="BE575" s="231">
        <f>IF(N575="základní",J575,0)</f>
        <v>0</v>
      </c>
      <c r="BF575" s="231">
        <f>IF(N575="snížená",J575,0)</f>
        <v>0</v>
      </c>
      <c r="BG575" s="231">
        <f>IF(N575="zákl. přenesená",J575,0)</f>
        <v>0</v>
      </c>
      <c r="BH575" s="231">
        <f>IF(N575="sníž. přenesená",J575,0)</f>
        <v>0</v>
      </c>
      <c r="BI575" s="231">
        <f>IF(N575="nulová",J575,0)</f>
        <v>0</v>
      </c>
      <c r="BJ575" s="18" t="s">
        <v>82</v>
      </c>
      <c r="BK575" s="231">
        <f>ROUND(I575*H575,2)</f>
        <v>0</v>
      </c>
      <c r="BL575" s="18" t="s">
        <v>137</v>
      </c>
      <c r="BM575" s="230" t="s">
        <v>811</v>
      </c>
    </row>
    <row r="576" s="2" customFormat="1">
      <c r="A576" s="39"/>
      <c r="B576" s="40"/>
      <c r="C576" s="41"/>
      <c r="D576" s="232" t="s">
        <v>139</v>
      </c>
      <c r="E576" s="41"/>
      <c r="F576" s="233" t="s">
        <v>812</v>
      </c>
      <c r="G576" s="41"/>
      <c r="H576" s="41"/>
      <c r="I576" s="234"/>
      <c r="J576" s="41"/>
      <c r="K576" s="41"/>
      <c r="L576" s="45"/>
      <c r="M576" s="235"/>
      <c r="N576" s="236"/>
      <c r="O576" s="92"/>
      <c r="P576" s="92"/>
      <c r="Q576" s="92"/>
      <c r="R576" s="92"/>
      <c r="S576" s="92"/>
      <c r="T576" s="93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139</v>
      </c>
      <c r="AU576" s="18" t="s">
        <v>86</v>
      </c>
    </row>
    <row r="577" s="13" customFormat="1">
      <c r="A577" s="13"/>
      <c r="B577" s="237"/>
      <c r="C577" s="238"/>
      <c r="D577" s="232" t="s">
        <v>141</v>
      </c>
      <c r="E577" s="239" t="s">
        <v>1</v>
      </c>
      <c r="F577" s="240" t="s">
        <v>807</v>
      </c>
      <c r="G577" s="238"/>
      <c r="H577" s="241">
        <v>5.4400000000000004</v>
      </c>
      <c r="I577" s="242"/>
      <c r="J577" s="238"/>
      <c r="K577" s="238"/>
      <c r="L577" s="243"/>
      <c r="M577" s="244"/>
      <c r="N577" s="245"/>
      <c r="O577" s="245"/>
      <c r="P577" s="245"/>
      <c r="Q577" s="245"/>
      <c r="R577" s="245"/>
      <c r="S577" s="245"/>
      <c r="T577" s="246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7" t="s">
        <v>141</v>
      </c>
      <c r="AU577" s="247" t="s">
        <v>86</v>
      </c>
      <c r="AV577" s="13" t="s">
        <v>86</v>
      </c>
      <c r="AW577" s="13" t="s">
        <v>32</v>
      </c>
      <c r="AX577" s="13" t="s">
        <v>82</v>
      </c>
      <c r="AY577" s="247" t="s">
        <v>131</v>
      </c>
    </row>
    <row r="578" s="2" customFormat="1" ht="16.5" customHeight="1">
      <c r="A578" s="39"/>
      <c r="B578" s="40"/>
      <c r="C578" s="219" t="s">
        <v>813</v>
      </c>
      <c r="D578" s="219" t="s">
        <v>133</v>
      </c>
      <c r="E578" s="220" t="s">
        <v>814</v>
      </c>
      <c r="F578" s="221" t="s">
        <v>815</v>
      </c>
      <c r="G578" s="222" t="s">
        <v>136</v>
      </c>
      <c r="H578" s="223">
        <v>3.4399999999999999</v>
      </c>
      <c r="I578" s="224"/>
      <c r="J578" s="225">
        <f>ROUND(I578*H578,2)</f>
        <v>0</v>
      </c>
      <c r="K578" s="221" t="s">
        <v>155</v>
      </c>
      <c r="L578" s="45"/>
      <c r="M578" s="226" t="s">
        <v>1</v>
      </c>
      <c r="N578" s="227" t="s">
        <v>42</v>
      </c>
      <c r="O578" s="92"/>
      <c r="P578" s="228">
        <f>O578*H578</f>
        <v>0</v>
      </c>
      <c r="Q578" s="228">
        <v>0.00046999999999999999</v>
      </c>
      <c r="R578" s="228">
        <f>Q578*H578</f>
        <v>0.0016167999999999998</v>
      </c>
      <c r="S578" s="228">
        <v>0</v>
      </c>
      <c r="T578" s="229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0" t="s">
        <v>137</v>
      </c>
      <c r="AT578" s="230" t="s">
        <v>133</v>
      </c>
      <c r="AU578" s="230" t="s">
        <v>86</v>
      </c>
      <c r="AY578" s="18" t="s">
        <v>131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18" t="s">
        <v>82</v>
      </c>
      <c r="BK578" s="231">
        <f>ROUND(I578*H578,2)</f>
        <v>0</v>
      </c>
      <c r="BL578" s="18" t="s">
        <v>137</v>
      </c>
      <c r="BM578" s="230" t="s">
        <v>816</v>
      </c>
    </row>
    <row r="579" s="2" customFormat="1">
      <c r="A579" s="39"/>
      <c r="B579" s="40"/>
      <c r="C579" s="41"/>
      <c r="D579" s="232" t="s">
        <v>139</v>
      </c>
      <c r="E579" s="41"/>
      <c r="F579" s="233" t="s">
        <v>817</v>
      </c>
      <c r="G579" s="41"/>
      <c r="H579" s="41"/>
      <c r="I579" s="234"/>
      <c r="J579" s="41"/>
      <c r="K579" s="41"/>
      <c r="L579" s="45"/>
      <c r="M579" s="235"/>
      <c r="N579" s="236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139</v>
      </c>
      <c r="AU579" s="18" t="s">
        <v>86</v>
      </c>
    </row>
    <row r="580" s="13" customFormat="1">
      <c r="A580" s="13"/>
      <c r="B580" s="237"/>
      <c r="C580" s="238"/>
      <c r="D580" s="232" t="s">
        <v>141</v>
      </c>
      <c r="E580" s="239" t="s">
        <v>1</v>
      </c>
      <c r="F580" s="240" t="s">
        <v>727</v>
      </c>
      <c r="G580" s="238"/>
      <c r="H580" s="241">
        <v>3.4399999999999999</v>
      </c>
      <c r="I580" s="242"/>
      <c r="J580" s="238"/>
      <c r="K580" s="238"/>
      <c r="L580" s="243"/>
      <c r="M580" s="244"/>
      <c r="N580" s="245"/>
      <c r="O580" s="245"/>
      <c r="P580" s="245"/>
      <c r="Q580" s="245"/>
      <c r="R580" s="245"/>
      <c r="S580" s="245"/>
      <c r="T580" s="246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7" t="s">
        <v>141</v>
      </c>
      <c r="AU580" s="247" t="s">
        <v>86</v>
      </c>
      <c r="AV580" s="13" t="s">
        <v>86</v>
      </c>
      <c r="AW580" s="13" t="s">
        <v>32</v>
      </c>
      <c r="AX580" s="13" t="s">
        <v>82</v>
      </c>
      <c r="AY580" s="247" t="s">
        <v>131</v>
      </c>
    </row>
    <row r="581" s="2" customFormat="1" ht="24.15" customHeight="1">
      <c r="A581" s="39"/>
      <c r="B581" s="40"/>
      <c r="C581" s="219" t="s">
        <v>818</v>
      </c>
      <c r="D581" s="219" t="s">
        <v>133</v>
      </c>
      <c r="E581" s="220" t="s">
        <v>819</v>
      </c>
      <c r="F581" s="221" t="s">
        <v>820</v>
      </c>
      <c r="G581" s="222" t="s">
        <v>136</v>
      </c>
      <c r="H581" s="223">
        <v>3.4399999999999999</v>
      </c>
      <c r="I581" s="224"/>
      <c r="J581" s="225">
        <f>ROUND(I581*H581,2)</f>
        <v>0</v>
      </c>
      <c r="K581" s="221" t="s">
        <v>155</v>
      </c>
      <c r="L581" s="45"/>
      <c r="M581" s="226" t="s">
        <v>1</v>
      </c>
      <c r="N581" s="227" t="s">
        <v>42</v>
      </c>
      <c r="O581" s="92"/>
      <c r="P581" s="228">
        <f>O581*H581</f>
        <v>0</v>
      </c>
      <c r="Q581" s="228">
        <v>0</v>
      </c>
      <c r="R581" s="228">
        <f>Q581*H581</f>
        <v>0</v>
      </c>
      <c r="S581" s="228">
        <v>0</v>
      </c>
      <c r="T581" s="229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0" t="s">
        <v>137</v>
      </c>
      <c r="AT581" s="230" t="s">
        <v>133</v>
      </c>
      <c r="AU581" s="230" t="s">
        <v>86</v>
      </c>
      <c r="AY581" s="18" t="s">
        <v>131</v>
      </c>
      <c r="BE581" s="231">
        <f>IF(N581="základní",J581,0)</f>
        <v>0</v>
      </c>
      <c r="BF581" s="231">
        <f>IF(N581="snížená",J581,0)</f>
        <v>0</v>
      </c>
      <c r="BG581" s="231">
        <f>IF(N581="zákl. přenesená",J581,0)</f>
        <v>0</v>
      </c>
      <c r="BH581" s="231">
        <f>IF(N581="sníž. přenesená",J581,0)</f>
        <v>0</v>
      </c>
      <c r="BI581" s="231">
        <f>IF(N581="nulová",J581,0)</f>
        <v>0</v>
      </c>
      <c r="BJ581" s="18" t="s">
        <v>82</v>
      </c>
      <c r="BK581" s="231">
        <f>ROUND(I581*H581,2)</f>
        <v>0</v>
      </c>
      <c r="BL581" s="18" t="s">
        <v>137</v>
      </c>
      <c r="BM581" s="230" t="s">
        <v>821</v>
      </c>
    </row>
    <row r="582" s="2" customFormat="1">
      <c r="A582" s="39"/>
      <c r="B582" s="40"/>
      <c r="C582" s="41"/>
      <c r="D582" s="232" t="s">
        <v>139</v>
      </c>
      <c r="E582" s="41"/>
      <c r="F582" s="233" t="s">
        <v>822</v>
      </c>
      <c r="G582" s="41"/>
      <c r="H582" s="41"/>
      <c r="I582" s="234"/>
      <c r="J582" s="41"/>
      <c r="K582" s="41"/>
      <c r="L582" s="45"/>
      <c r="M582" s="235"/>
      <c r="N582" s="236"/>
      <c r="O582" s="92"/>
      <c r="P582" s="92"/>
      <c r="Q582" s="92"/>
      <c r="R582" s="92"/>
      <c r="S582" s="92"/>
      <c r="T582" s="93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139</v>
      </c>
      <c r="AU582" s="18" t="s">
        <v>86</v>
      </c>
    </row>
    <row r="583" s="13" customFormat="1">
      <c r="A583" s="13"/>
      <c r="B583" s="237"/>
      <c r="C583" s="238"/>
      <c r="D583" s="232" t="s">
        <v>141</v>
      </c>
      <c r="E583" s="239" t="s">
        <v>1</v>
      </c>
      <c r="F583" s="240" t="s">
        <v>727</v>
      </c>
      <c r="G583" s="238"/>
      <c r="H583" s="241">
        <v>3.4399999999999999</v>
      </c>
      <c r="I583" s="242"/>
      <c r="J583" s="238"/>
      <c r="K583" s="238"/>
      <c r="L583" s="243"/>
      <c r="M583" s="244"/>
      <c r="N583" s="245"/>
      <c r="O583" s="245"/>
      <c r="P583" s="245"/>
      <c r="Q583" s="245"/>
      <c r="R583" s="245"/>
      <c r="S583" s="245"/>
      <c r="T583" s="24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7" t="s">
        <v>141</v>
      </c>
      <c r="AU583" s="247" t="s">
        <v>86</v>
      </c>
      <c r="AV583" s="13" t="s">
        <v>86</v>
      </c>
      <c r="AW583" s="13" t="s">
        <v>32</v>
      </c>
      <c r="AX583" s="13" t="s">
        <v>82</v>
      </c>
      <c r="AY583" s="247" t="s">
        <v>131</v>
      </c>
    </row>
    <row r="584" s="2" customFormat="1" ht="24.15" customHeight="1">
      <c r="A584" s="39"/>
      <c r="B584" s="40"/>
      <c r="C584" s="219" t="s">
        <v>823</v>
      </c>
      <c r="D584" s="219" t="s">
        <v>133</v>
      </c>
      <c r="E584" s="220" t="s">
        <v>824</v>
      </c>
      <c r="F584" s="221" t="s">
        <v>825</v>
      </c>
      <c r="G584" s="222" t="s">
        <v>136</v>
      </c>
      <c r="H584" s="223">
        <v>3.4399999999999999</v>
      </c>
      <c r="I584" s="224"/>
      <c r="J584" s="225">
        <f>ROUND(I584*H584,2)</f>
        <v>0</v>
      </c>
      <c r="K584" s="221" t="s">
        <v>155</v>
      </c>
      <c r="L584" s="45"/>
      <c r="M584" s="226" t="s">
        <v>1</v>
      </c>
      <c r="N584" s="227" t="s">
        <v>42</v>
      </c>
      <c r="O584" s="92"/>
      <c r="P584" s="228">
        <f>O584*H584</f>
        <v>0</v>
      </c>
      <c r="Q584" s="228">
        <v>0</v>
      </c>
      <c r="R584" s="228">
        <f>Q584*H584</f>
        <v>0</v>
      </c>
      <c r="S584" s="228">
        <v>0</v>
      </c>
      <c r="T584" s="229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0" t="s">
        <v>137</v>
      </c>
      <c r="AT584" s="230" t="s">
        <v>133</v>
      </c>
      <c r="AU584" s="230" t="s">
        <v>86</v>
      </c>
      <c r="AY584" s="18" t="s">
        <v>131</v>
      </c>
      <c r="BE584" s="231">
        <f>IF(N584="základní",J584,0)</f>
        <v>0</v>
      </c>
      <c r="BF584" s="231">
        <f>IF(N584="snížená",J584,0)</f>
        <v>0</v>
      </c>
      <c r="BG584" s="231">
        <f>IF(N584="zákl. přenesená",J584,0)</f>
        <v>0</v>
      </c>
      <c r="BH584" s="231">
        <f>IF(N584="sníž. přenesená",J584,0)</f>
        <v>0</v>
      </c>
      <c r="BI584" s="231">
        <f>IF(N584="nulová",J584,0)</f>
        <v>0</v>
      </c>
      <c r="BJ584" s="18" t="s">
        <v>82</v>
      </c>
      <c r="BK584" s="231">
        <f>ROUND(I584*H584,2)</f>
        <v>0</v>
      </c>
      <c r="BL584" s="18" t="s">
        <v>137</v>
      </c>
      <c r="BM584" s="230" t="s">
        <v>826</v>
      </c>
    </row>
    <row r="585" s="2" customFormat="1">
      <c r="A585" s="39"/>
      <c r="B585" s="40"/>
      <c r="C585" s="41"/>
      <c r="D585" s="232" t="s">
        <v>139</v>
      </c>
      <c r="E585" s="41"/>
      <c r="F585" s="233" t="s">
        <v>827</v>
      </c>
      <c r="G585" s="41"/>
      <c r="H585" s="41"/>
      <c r="I585" s="234"/>
      <c r="J585" s="41"/>
      <c r="K585" s="41"/>
      <c r="L585" s="45"/>
      <c r="M585" s="235"/>
      <c r="N585" s="236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139</v>
      </c>
      <c r="AU585" s="18" t="s">
        <v>86</v>
      </c>
    </row>
    <row r="586" s="13" customFormat="1">
      <c r="A586" s="13"/>
      <c r="B586" s="237"/>
      <c r="C586" s="238"/>
      <c r="D586" s="232" t="s">
        <v>141</v>
      </c>
      <c r="E586" s="239" t="s">
        <v>1</v>
      </c>
      <c r="F586" s="240" t="s">
        <v>727</v>
      </c>
      <c r="G586" s="238"/>
      <c r="H586" s="241">
        <v>3.4399999999999999</v>
      </c>
      <c r="I586" s="242"/>
      <c r="J586" s="238"/>
      <c r="K586" s="238"/>
      <c r="L586" s="243"/>
      <c r="M586" s="244"/>
      <c r="N586" s="245"/>
      <c r="O586" s="245"/>
      <c r="P586" s="245"/>
      <c r="Q586" s="245"/>
      <c r="R586" s="245"/>
      <c r="S586" s="245"/>
      <c r="T586" s="246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7" t="s">
        <v>141</v>
      </c>
      <c r="AU586" s="247" t="s">
        <v>86</v>
      </c>
      <c r="AV586" s="13" t="s">
        <v>86</v>
      </c>
      <c r="AW586" s="13" t="s">
        <v>32</v>
      </c>
      <c r="AX586" s="13" t="s">
        <v>82</v>
      </c>
      <c r="AY586" s="247" t="s">
        <v>131</v>
      </c>
    </row>
    <row r="587" s="2" customFormat="1" ht="24.15" customHeight="1">
      <c r="A587" s="39"/>
      <c r="B587" s="40"/>
      <c r="C587" s="219" t="s">
        <v>828</v>
      </c>
      <c r="D587" s="219" t="s">
        <v>133</v>
      </c>
      <c r="E587" s="220" t="s">
        <v>829</v>
      </c>
      <c r="F587" s="221" t="s">
        <v>830</v>
      </c>
      <c r="G587" s="222" t="s">
        <v>220</v>
      </c>
      <c r="H587" s="223">
        <v>126.224</v>
      </c>
      <c r="I587" s="224"/>
      <c r="J587" s="225">
        <f>ROUND(I587*H587,2)</f>
        <v>0</v>
      </c>
      <c r="K587" s="221" t="s">
        <v>1</v>
      </c>
      <c r="L587" s="45"/>
      <c r="M587" s="226" t="s">
        <v>1</v>
      </c>
      <c r="N587" s="227" t="s">
        <v>42</v>
      </c>
      <c r="O587" s="92"/>
      <c r="P587" s="228">
        <f>O587*H587</f>
        <v>0</v>
      </c>
      <c r="Q587" s="228">
        <v>0</v>
      </c>
      <c r="R587" s="228">
        <f>Q587*H587</f>
        <v>0</v>
      </c>
      <c r="S587" s="228">
        <v>0</v>
      </c>
      <c r="T587" s="229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0" t="s">
        <v>137</v>
      </c>
      <c r="AT587" s="230" t="s">
        <v>133</v>
      </c>
      <c r="AU587" s="230" t="s">
        <v>86</v>
      </c>
      <c r="AY587" s="18" t="s">
        <v>131</v>
      </c>
      <c r="BE587" s="231">
        <f>IF(N587="základní",J587,0)</f>
        <v>0</v>
      </c>
      <c r="BF587" s="231">
        <f>IF(N587="snížená",J587,0)</f>
        <v>0</v>
      </c>
      <c r="BG587" s="231">
        <f>IF(N587="zákl. přenesená",J587,0)</f>
        <v>0</v>
      </c>
      <c r="BH587" s="231">
        <f>IF(N587="sníž. přenesená",J587,0)</f>
        <v>0</v>
      </c>
      <c r="BI587" s="231">
        <f>IF(N587="nulová",J587,0)</f>
        <v>0</v>
      </c>
      <c r="BJ587" s="18" t="s">
        <v>82</v>
      </c>
      <c r="BK587" s="231">
        <f>ROUND(I587*H587,2)</f>
        <v>0</v>
      </c>
      <c r="BL587" s="18" t="s">
        <v>137</v>
      </c>
      <c r="BM587" s="230" t="s">
        <v>831</v>
      </c>
    </row>
    <row r="588" s="2" customFormat="1">
      <c r="A588" s="39"/>
      <c r="B588" s="40"/>
      <c r="C588" s="41"/>
      <c r="D588" s="232" t="s">
        <v>139</v>
      </c>
      <c r="E588" s="41"/>
      <c r="F588" s="233" t="s">
        <v>832</v>
      </c>
      <c r="G588" s="41"/>
      <c r="H588" s="41"/>
      <c r="I588" s="234"/>
      <c r="J588" s="41"/>
      <c r="K588" s="41"/>
      <c r="L588" s="45"/>
      <c r="M588" s="235"/>
      <c r="N588" s="236"/>
      <c r="O588" s="92"/>
      <c r="P588" s="92"/>
      <c r="Q588" s="92"/>
      <c r="R588" s="92"/>
      <c r="S588" s="92"/>
      <c r="T588" s="93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139</v>
      </c>
      <c r="AU588" s="18" t="s">
        <v>86</v>
      </c>
    </row>
    <row r="589" s="13" customFormat="1">
      <c r="A589" s="13"/>
      <c r="B589" s="237"/>
      <c r="C589" s="238"/>
      <c r="D589" s="232" t="s">
        <v>141</v>
      </c>
      <c r="E589" s="239" t="s">
        <v>1</v>
      </c>
      <c r="F589" s="240" t="s">
        <v>833</v>
      </c>
      <c r="G589" s="238"/>
      <c r="H589" s="241">
        <v>126.224</v>
      </c>
      <c r="I589" s="242"/>
      <c r="J589" s="238"/>
      <c r="K589" s="238"/>
      <c r="L589" s="243"/>
      <c r="M589" s="244"/>
      <c r="N589" s="245"/>
      <c r="O589" s="245"/>
      <c r="P589" s="245"/>
      <c r="Q589" s="245"/>
      <c r="R589" s="245"/>
      <c r="S589" s="245"/>
      <c r="T589" s="246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7" t="s">
        <v>141</v>
      </c>
      <c r="AU589" s="247" t="s">
        <v>86</v>
      </c>
      <c r="AV589" s="13" t="s">
        <v>86</v>
      </c>
      <c r="AW589" s="13" t="s">
        <v>32</v>
      </c>
      <c r="AX589" s="13" t="s">
        <v>82</v>
      </c>
      <c r="AY589" s="247" t="s">
        <v>131</v>
      </c>
    </row>
    <row r="590" s="2" customFormat="1" ht="24.15" customHeight="1">
      <c r="A590" s="39"/>
      <c r="B590" s="40"/>
      <c r="C590" s="219" t="s">
        <v>834</v>
      </c>
      <c r="D590" s="219" t="s">
        <v>133</v>
      </c>
      <c r="E590" s="220" t="s">
        <v>835</v>
      </c>
      <c r="F590" s="221" t="s">
        <v>836</v>
      </c>
      <c r="G590" s="222" t="s">
        <v>220</v>
      </c>
      <c r="H590" s="223">
        <v>2091.9059999999999</v>
      </c>
      <c r="I590" s="224"/>
      <c r="J590" s="225">
        <f>ROUND(I590*H590,2)</f>
        <v>0</v>
      </c>
      <c r="K590" s="221" t="s">
        <v>1</v>
      </c>
      <c r="L590" s="45"/>
      <c r="M590" s="226" t="s">
        <v>1</v>
      </c>
      <c r="N590" s="227" t="s">
        <v>42</v>
      </c>
      <c r="O590" s="92"/>
      <c r="P590" s="228">
        <f>O590*H590</f>
        <v>0</v>
      </c>
      <c r="Q590" s="228">
        <v>0</v>
      </c>
      <c r="R590" s="228">
        <f>Q590*H590</f>
        <v>0</v>
      </c>
      <c r="S590" s="228">
        <v>0</v>
      </c>
      <c r="T590" s="229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0" t="s">
        <v>137</v>
      </c>
      <c r="AT590" s="230" t="s">
        <v>133</v>
      </c>
      <c r="AU590" s="230" t="s">
        <v>86</v>
      </c>
      <c r="AY590" s="18" t="s">
        <v>131</v>
      </c>
      <c r="BE590" s="231">
        <f>IF(N590="základní",J590,0)</f>
        <v>0</v>
      </c>
      <c r="BF590" s="231">
        <f>IF(N590="snížená",J590,0)</f>
        <v>0</v>
      </c>
      <c r="BG590" s="231">
        <f>IF(N590="zákl. přenesená",J590,0)</f>
        <v>0</v>
      </c>
      <c r="BH590" s="231">
        <f>IF(N590="sníž. přenesená",J590,0)</f>
        <v>0</v>
      </c>
      <c r="BI590" s="231">
        <f>IF(N590="nulová",J590,0)</f>
        <v>0</v>
      </c>
      <c r="BJ590" s="18" t="s">
        <v>82</v>
      </c>
      <c r="BK590" s="231">
        <f>ROUND(I590*H590,2)</f>
        <v>0</v>
      </c>
      <c r="BL590" s="18" t="s">
        <v>137</v>
      </c>
      <c r="BM590" s="230" t="s">
        <v>837</v>
      </c>
    </row>
    <row r="591" s="2" customFormat="1">
      <c r="A591" s="39"/>
      <c r="B591" s="40"/>
      <c r="C591" s="41"/>
      <c r="D591" s="232" t="s">
        <v>139</v>
      </c>
      <c r="E591" s="41"/>
      <c r="F591" s="233" t="s">
        <v>838</v>
      </c>
      <c r="G591" s="41"/>
      <c r="H591" s="41"/>
      <c r="I591" s="234"/>
      <c r="J591" s="41"/>
      <c r="K591" s="41"/>
      <c r="L591" s="45"/>
      <c r="M591" s="235"/>
      <c r="N591" s="236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139</v>
      </c>
      <c r="AU591" s="18" t="s">
        <v>86</v>
      </c>
    </row>
    <row r="592" s="13" customFormat="1">
      <c r="A592" s="13"/>
      <c r="B592" s="237"/>
      <c r="C592" s="238"/>
      <c r="D592" s="232" t="s">
        <v>141</v>
      </c>
      <c r="E592" s="239" t="s">
        <v>1</v>
      </c>
      <c r="F592" s="240" t="s">
        <v>839</v>
      </c>
      <c r="G592" s="238"/>
      <c r="H592" s="241">
        <v>2091.9059999999999</v>
      </c>
      <c r="I592" s="242"/>
      <c r="J592" s="238"/>
      <c r="K592" s="238"/>
      <c r="L592" s="243"/>
      <c r="M592" s="244"/>
      <c r="N592" s="245"/>
      <c r="O592" s="245"/>
      <c r="P592" s="245"/>
      <c r="Q592" s="245"/>
      <c r="R592" s="245"/>
      <c r="S592" s="245"/>
      <c r="T592" s="246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7" t="s">
        <v>141</v>
      </c>
      <c r="AU592" s="247" t="s">
        <v>86</v>
      </c>
      <c r="AV592" s="13" t="s">
        <v>86</v>
      </c>
      <c r="AW592" s="13" t="s">
        <v>32</v>
      </c>
      <c r="AX592" s="13" t="s">
        <v>82</v>
      </c>
      <c r="AY592" s="247" t="s">
        <v>131</v>
      </c>
    </row>
    <row r="593" s="2" customFormat="1" ht="16.5" customHeight="1">
      <c r="A593" s="39"/>
      <c r="B593" s="40"/>
      <c r="C593" s="219" t="s">
        <v>840</v>
      </c>
      <c r="D593" s="219" t="s">
        <v>133</v>
      </c>
      <c r="E593" s="220" t="s">
        <v>841</v>
      </c>
      <c r="F593" s="221" t="s">
        <v>842</v>
      </c>
      <c r="G593" s="222" t="s">
        <v>220</v>
      </c>
      <c r="H593" s="223">
        <v>12.281000000000001</v>
      </c>
      <c r="I593" s="224"/>
      <c r="J593" s="225">
        <f>ROUND(I593*H593,2)</f>
        <v>0</v>
      </c>
      <c r="K593" s="221" t="s">
        <v>1</v>
      </c>
      <c r="L593" s="45"/>
      <c r="M593" s="226" t="s">
        <v>1</v>
      </c>
      <c r="N593" s="227" t="s">
        <v>42</v>
      </c>
      <c r="O593" s="92"/>
      <c r="P593" s="228">
        <f>O593*H593</f>
        <v>0</v>
      </c>
      <c r="Q593" s="228">
        <v>0</v>
      </c>
      <c r="R593" s="228">
        <f>Q593*H593</f>
        <v>0</v>
      </c>
      <c r="S593" s="228">
        <v>0</v>
      </c>
      <c r="T593" s="229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0" t="s">
        <v>137</v>
      </c>
      <c r="AT593" s="230" t="s">
        <v>133</v>
      </c>
      <c r="AU593" s="230" t="s">
        <v>86</v>
      </c>
      <c r="AY593" s="18" t="s">
        <v>131</v>
      </c>
      <c r="BE593" s="231">
        <f>IF(N593="základní",J593,0)</f>
        <v>0</v>
      </c>
      <c r="BF593" s="231">
        <f>IF(N593="snížená",J593,0)</f>
        <v>0</v>
      </c>
      <c r="BG593" s="231">
        <f>IF(N593="zákl. přenesená",J593,0)</f>
        <v>0</v>
      </c>
      <c r="BH593" s="231">
        <f>IF(N593="sníž. přenesená",J593,0)</f>
        <v>0</v>
      </c>
      <c r="BI593" s="231">
        <f>IF(N593="nulová",J593,0)</f>
        <v>0</v>
      </c>
      <c r="BJ593" s="18" t="s">
        <v>82</v>
      </c>
      <c r="BK593" s="231">
        <f>ROUND(I593*H593,2)</f>
        <v>0</v>
      </c>
      <c r="BL593" s="18" t="s">
        <v>137</v>
      </c>
      <c r="BM593" s="230" t="s">
        <v>843</v>
      </c>
    </row>
    <row r="594" s="2" customFormat="1">
      <c r="A594" s="39"/>
      <c r="B594" s="40"/>
      <c r="C594" s="41"/>
      <c r="D594" s="232" t="s">
        <v>139</v>
      </c>
      <c r="E594" s="41"/>
      <c r="F594" s="233" t="s">
        <v>844</v>
      </c>
      <c r="G594" s="41"/>
      <c r="H594" s="41"/>
      <c r="I594" s="234"/>
      <c r="J594" s="41"/>
      <c r="K594" s="41"/>
      <c r="L594" s="45"/>
      <c r="M594" s="235"/>
      <c r="N594" s="236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139</v>
      </c>
      <c r="AU594" s="18" t="s">
        <v>86</v>
      </c>
    </row>
    <row r="595" s="13" customFormat="1">
      <c r="A595" s="13"/>
      <c r="B595" s="237"/>
      <c r="C595" s="238"/>
      <c r="D595" s="232" t="s">
        <v>141</v>
      </c>
      <c r="E595" s="239" t="s">
        <v>1</v>
      </c>
      <c r="F595" s="240" t="s">
        <v>845</v>
      </c>
      <c r="G595" s="238"/>
      <c r="H595" s="241">
        <v>12.281000000000001</v>
      </c>
      <c r="I595" s="242"/>
      <c r="J595" s="238"/>
      <c r="K595" s="238"/>
      <c r="L595" s="243"/>
      <c r="M595" s="244"/>
      <c r="N595" s="245"/>
      <c r="O595" s="245"/>
      <c r="P595" s="245"/>
      <c r="Q595" s="245"/>
      <c r="R595" s="245"/>
      <c r="S595" s="245"/>
      <c r="T595" s="246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7" t="s">
        <v>141</v>
      </c>
      <c r="AU595" s="247" t="s">
        <v>86</v>
      </c>
      <c r="AV595" s="13" t="s">
        <v>86</v>
      </c>
      <c r="AW595" s="13" t="s">
        <v>32</v>
      </c>
      <c r="AX595" s="13" t="s">
        <v>82</v>
      </c>
      <c r="AY595" s="247" t="s">
        <v>131</v>
      </c>
    </row>
    <row r="596" s="2" customFormat="1" ht="24.15" customHeight="1">
      <c r="A596" s="39"/>
      <c r="B596" s="40"/>
      <c r="C596" s="219" t="s">
        <v>846</v>
      </c>
      <c r="D596" s="219" t="s">
        <v>133</v>
      </c>
      <c r="E596" s="220" t="s">
        <v>847</v>
      </c>
      <c r="F596" s="221" t="s">
        <v>848</v>
      </c>
      <c r="G596" s="222" t="s">
        <v>220</v>
      </c>
      <c r="H596" s="223">
        <v>294.74400000000003</v>
      </c>
      <c r="I596" s="224"/>
      <c r="J596" s="225">
        <f>ROUND(I596*H596,2)</f>
        <v>0</v>
      </c>
      <c r="K596" s="221" t="s">
        <v>155</v>
      </c>
      <c r="L596" s="45"/>
      <c r="M596" s="226" t="s">
        <v>1</v>
      </c>
      <c r="N596" s="227" t="s">
        <v>42</v>
      </c>
      <c r="O596" s="92"/>
      <c r="P596" s="228">
        <f>O596*H596</f>
        <v>0</v>
      </c>
      <c r="Q596" s="228">
        <v>0</v>
      </c>
      <c r="R596" s="228">
        <f>Q596*H596</f>
        <v>0</v>
      </c>
      <c r="S596" s="228">
        <v>0</v>
      </c>
      <c r="T596" s="229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0" t="s">
        <v>137</v>
      </c>
      <c r="AT596" s="230" t="s">
        <v>133</v>
      </c>
      <c r="AU596" s="230" t="s">
        <v>86</v>
      </c>
      <c r="AY596" s="18" t="s">
        <v>131</v>
      </c>
      <c r="BE596" s="231">
        <f>IF(N596="základní",J596,0)</f>
        <v>0</v>
      </c>
      <c r="BF596" s="231">
        <f>IF(N596="snížená",J596,0)</f>
        <v>0</v>
      </c>
      <c r="BG596" s="231">
        <f>IF(N596="zákl. přenesená",J596,0)</f>
        <v>0</v>
      </c>
      <c r="BH596" s="231">
        <f>IF(N596="sníž. přenesená",J596,0)</f>
        <v>0</v>
      </c>
      <c r="BI596" s="231">
        <f>IF(N596="nulová",J596,0)</f>
        <v>0</v>
      </c>
      <c r="BJ596" s="18" t="s">
        <v>82</v>
      </c>
      <c r="BK596" s="231">
        <f>ROUND(I596*H596,2)</f>
        <v>0</v>
      </c>
      <c r="BL596" s="18" t="s">
        <v>137</v>
      </c>
      <c r="BM596" s="230" t="s">
        <v>849</v>
      </c>
    </row>
    <row r="597" s="2" customFormat="1">
      <c r="A597" s="39"/>
      <c r="B597" s="40"/>
      <c r="C597" s="41"/>
      <c r="D597" s="232" t="s">
        <v>139</v>
      </c>
      <c r="E597" s="41"/>
      <c r="F597" s="233" t="s">
        <v>850</v>
      </c>
      <c r="G597" s="41"/>
      <c r="H597" s="41"/>
      <c r="I597" s="234"/>
      <c r="J597" s="41"/>
      <c r="K597" s="41"/>
      <c r="L597" s="45"/>
      <c r="M597" s="235"/>
      <c r="N597" s="236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139</v>
      </c>
      <c r="AU597" s="18" t="s">
        <v>86</v>
      </c>
    </row>
    <row r="598" s="13" customFormat="1">
      <c r="A598" s="13"/>
      <c r="B598" s="237"/>
      <c r="C598" s="238"/>
      <c r="D598" s="232" t="s">
        <v>141</v>
      </c>
      <c r="E598" s="239" t="s">
        <v>1</v>
      </c>
      <c r="F598" s="240" t="s">
        <v>851</v>
      </c>
      <c r="G598" s="238"/>
      <c r="H598" s="241">
        <v>294.74400000000003</v>
      </c>
      <c r="I598" s="242"/>
      <c r="J598" s="238"/>
      <c r="K598" s="238"/>
      <c r="L598" s="243"/>
      <c r="M598" s="244"/>
      <c r="N598" s="245"/>
      <c r="O598" s="245"/>
      <c r="P598" s="245"/>
      <c r="Q598" s="245"/>
      <c r="R598" s="245"/>
      <c r="S598" s="245"/>
      <c r="T598" s="246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7" t="s">
        <v>141</v>
      </c>
      <c r="AU598" s="247" t="s">
        <v>86</v>
      </c>
      <c r="AV598" s="13" t="s">
        <v>86</v>
      </c>
      <c r="AW598" s="13" t="s">
        <v>32</v>
      </c>
      <c r="AX598" s="13" t="s">
        <v>82</v>
      </c>
      <c r="AY598" s="247" t="s">
        <v>131</v>
      </c>
    </row>
    <row r="599" s="2" customFormat="1" ht="62.7" customHeight="1">
      <c r="A599" s="39"/>
      <c r="B599" s="40"/>
      <c r="C599" s="219" t="s">
        <v>852</v>
      </c>
      <c r="D599" s="219" t="s">
        <v>133</v>
      </c>
      <c r="E599" s="220" t="s">
        <v>853</v>
      </c>
      <c r="F599" s="221" t="s">
        <v>854</v>
      </c>
      <c r="G599" s="222" t="s">
        <v>220</v>
      </c>
      <c r="H599" s="223">
        <v>197.15000000000001</v>
      </c>
      <c r="I599" s="224"/>
      <c r="J599" s="225">
        <f>ROUND(I599*H599,2)</f>
        <v>0</v>
      </c>
      <c r="K599" s="221" t="s">
        <v>1</v>
      </c>
      <c r="L599" s="45"/>
      <c r="M599" s="226" t="s">
        <v>1</v>
      </c>
      <c r="N599" s="227" t="s">
        <v>42</v>
      </c>
      <c r="O599" s="92"/>
      <c r="P599" s="228">
        <f>O599*H599</f>
        <v>0</v>
      </c>
      <c r="Q599" s="228">
        <v>0</v>
      </c>
      <c r="R599" s="228">
        <f>Q599*H599</f>
        <v>0</v>
      </c>
      <c r="S599" s="228">
        <v>0</v>
      </c>
      <c r="T599" s="229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0" t="s">
        <v>137</v>
      </c>
      <c r="AT599" s="230" t="s">
        <v>133</v>
      </c>
      <c r="AU599" s="230" t="s">
        <v>86</v>
      </c>
      <c r="AY599" s="18" t="s">
        <v>131</v>
      </c>
      <c r="BE599" s="231">
        <f>IF(N599="základní",J599,0)</f>
        <v>0</v>
      </c>
      <c r="BF599" s="231">
        <f>IF(N599="snížená",J599,0)</f>
        <v>0</v>
      </c>
      <c r="BG599" s="231">
        <f>IF(N599="zákl. přenesená",J599,0)</f>
        <v>0</v>
      </c>
      <c r="BH599" s="231">
        <f>IF(N599="sníž. přenesená",J599,0)</f>
        <v>0</v>
      </c>
      <c r="BI599" s="231">
        <f>IF(N599="nulová",J599,0)</f>
        <v>0</v>
      </c>
      <c r="BJ599" s="18" t="s">
        <v>82</v>
      </c>
      <c r="BK599" s="231">
        <f>ROUND(I599*H599,2)</f>
        <v>0</v>
      </c>
      <c r="BL599" s="18" t="s">
        <v>137</v>
      </c>
      <c r="BM599" s="230" t="s">
        <v>855</v>
      </c>
    </row>
    <row r="600" s="2" customFormat="1">
      <c r="A600" s="39"/>
      <c r="B600" s="40"/>
      <c r="C600" s="41"/>
      <c r="D600" s="232" t="s">
        <v>139</v>
      </c>
      <c r="E600" s="41"/>
      <c r="F600" s="233" t="s">
        <v>854</v>
      </c>
      <c r="G600" s="41"/>
      <c r="H600" s="41"/>
      <c r="I600" s="234"/>
      <c r="J600" s="41"/>
      <c r="K600" s="41"/>
      <c r="L600" s="45"/>
      <c r="M600" s="235"/>
      <c r="N600" s="236"/>
      <c r="O600" s="92"/>
      <c r="P600" s="92"/>
      <c r="Q600" s="92"/>
      <c r="R600" s="92"/>
      <c r="S600" s="92"/>
      <c r="T600" s="93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139</v>
      </c>
      <c r="AU600" s="18" t="s">
        <v>86</v>
      </c>
    </row>
    <row r="601" s="2" customFormat="1">
      <c r="A601" s="39"/>
      <c r="B601" s="40"/>
      <c r="C601" s="41"/>
      <c r="D601" s="232" t="s">
        <v>165</v>
      </c>
      <c r="E601" s="41"/>
      <c r="F601" s="259" t="s">
        <v>856</v>
      </c>
      <c r="G601" s="41"/>
      <c r="H601" s="41"/>
      <c r="I601" s="234"/>
      <c r="J601" s="41"/>
      <c r="K601" s="41"/>
      <c r="L601" s="45"/>
      <c r="M601" s="235"/>
      <c r="N601" s="236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165</v>
      </c>
      <c r="AU601" s="18" t="s">
        <v>86</v>
      </c>
    </row>
    <row r="602" s="13" customFormat="1">
      <c r="A602" s="13"/>
      <c r="B602" s="237"/>
      <c r="C602" s="238"/>
      <c r="D602" s="232" t="s">
        <v>141</v>
      </c>
      <c r="E602" s="239" t="s">
        <v>1</v>
      </c>
      <c r="F602" s="240" t="s">
        <v>857</v>
      </c>
      <c r="G602" s="238"/>
      <c r="H602" s="241">
        <v>197.15000000000001</v>
      </c>
      <c r="I602" s="242"/>
      <c r="J602" s="238"/>
      <c r="K602" s="238"/>
      <c r="L602" s="243"/>
      <c r="M602" s="244"/>
      <c r="N602" s="245"/>
      <c r="O602" s="245"/>
      <c r="P602" s="245"/>
      <c r="Q602" s="245"/>
      <c r="R602" s="245"/>
      <c r="S602" s="245"/>
      <c r="T602" s="246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7" t="s">
        <v>141</v>
      </c>
      <c r="AU602" s="247" t="s">
        <v>86</v>
      </c>
      <c r="AV602" s="13" t="s">
        <v>86</v>
      </c>
      <c r="AW602" s="13" t="s">
        <v>32</v>
      </c>
      <c r="AX602" s="13" t="s">
        <v>82</v>
      </c>
      <c r="AY602" s="247" t="s">
        <v>131</v>
      </c>
    </row>
    <row r="603" s="2" customFormat="1" ht="49.05" customHeight="1">
      <c r="A603" s="39"/>
      <c r="B603" s="40"/>
      <c r="C603" s="219" t="s">
        <v>858</v>
      </c>
      <c r="D603" s="219" t="s">
        <v>133</v>
      </c>
      <c r="E603" s="220" t="s">
        <v>859</v>
      </c>
      <c r="F603" s="221" t="s">
        <v>860</v>
      </c>
      <c r="G603" s="222" t="s">
        <v>220</v>
      </c>
      <c r="H603" s="223">
        <v>197</v>
      </c>
      <c r="I603" s="224"/>
      <c r="J603" s="225">
        <f>ROUND(I603*H603,2)</f>
        <v>0</v>
      </c>
      <c r="K603" s="221" t="s">
        <v>1</v>
      </c>
      <c r="L603" s="45"/>
      <c r="M603" s="226" t="s">
        <v>1</v>
      </c>
      <c r="N603" s="227" t="s">
        <v>42</v>
      </c>
      <c r="O603" s="92"/>
      <c r="P603" s="228">
        <f>O603*H603</f>
        <v>0</v>
      </c>
      <c r="Q603" s="228">
        <v>0</v>
      </c>
      <c r="R603" s="228">
        <f>Q603*H603</f>
        <v>0</v>
      </c>
      <c r="S603" s="228">
        <v>0</v>
      </c>
      <c r="T603" s="229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0" t="s">
        <v>137</v>
      </c>
      <c r="AT603" s="230" t="s">
        <v>133</v>
      </c>
      <c r="AU603" s="230" t="s">
        <v>86</v>
      </c>
      <c r="AY603" s="18" t="s">
        <v>131</v>
      </c>
      <c r="BE603" s="231">
        <f>IF(N603="základní",J603,0)</f>
        <v>0</v>
      </c>
      <c r="BF603" s="231">
        <f>IF(N603="snížená",J603,0)</f>
        <v>0</v>
      </c>
      <c r="BG603" s="231">
        <f>IF(N603="zákl. přenesená",J603,0)</f>
        <v>0</v>
      </c>
      <c r="BH603" s="231">
        <f>IF(N603="sníž. přenesená",J603,0)</f>
        <v>0</v>
      </c>
      <c r="BI603" s="231">
        <f>IF(N603="nulová",J603,0)</f>
        <v>0</v>
      </c>
      <c r="BJ603" s="18" t="s">
        <v>82</v>
      </c>
      <c r="BK603" s="231">
        <f>ROUND(I603*H603,2)</f>
        <v>0</v>
      </c>
      <c r="BL603" s="18" t="s">
        <v>137</v>
      </c>
      <c r="BM603" s="230" t="s">
        <v>861</v>
      </c>
    </row>
    <row r="604" s="2" customFormat="1">
      <c r="A604" s="39"/>
      <c r="B604" s="40"/>
      <c r="C604" s="41"/>
      <c r="D604" s="232" t="s">
        <v>139</v>
      </c>
      <c r="E604" s="41"/>
      <c r="F604" s="233" t="s">
        <v>860</v>
      </c>
      <c r="G604" s="41"/>
      <c r="H604" s="41"/>
      <c r="I604" s="234"/>
      <c r="J604" s="41"/>
      <c r="K604" s="41"/>
      <c r="L604" s="45"/>
      <c r="M604" s="235"/>
      <c r="N604" s="236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139</v>
      </c>
      <c r="AU604" s="18" t="s">
        <v>86</v>
      </c>
    </row>
    <row r="605" s="2" customFormat="1">
      <c r="A605" s="39"/>
      <c r="B605" s="40"/>
      <c r="C605" s="41"/>
      <c r="D605" s="232" t="s">
        <v>165</v>
      </c>
      <c r="E605" s="41"/>
      <c r="F605" s="259" t="s">
        <v>862</v>
      </c>
      <c r="G605" s="41"/>
      <c r="H605" s="41"/>
      <c r="I605" s="234"/>
      <c r="J605" s="41"/>
      <c r="K605" s="41"/>
      <c r="L605" s="45"/>
      <c r="M605" s="235"/>
      <c r="N605" s="236"/>
      <c r="O605" s="92"/>
      <c r="P605" s="92"/>
      <c r="Q605" s="92"/>
      <c r="R605" s="92"/>
      <c r="S605" s="92"/>
      <c r="T605" s="93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165</v>
      </c>
      <c r="AU605" s="18" t="s">
        <v>86</v>
      </c>
    </row>
    <row r="606" s="13" customFormat="1">
      <c r="A606" s="13"/>
      <c r="B606" s="237"/>
      <c r="C606" s="238"/>
      <c r="D606" s="232" t="s">
        <v>141</v>
      </c>
      <c r="E606" s="239" t="s">
        <v>1</v>
      </c>
      <c r="F606" s="240" t="s">
        <v>863</v>
      </c>
      <c r="G606" s="238"/>
      <c r="H606" s="241">
        <v>197</v>
      </c>
      <c r="I606" s="242"/>
      <c r="J606" s="238"/>
      <c r="K606" s="238"/>
      <c r="L606" s="243"/>
      <c r="M606" s="244"/>
      <c r="N606" s="245"/>
      <c r="O606" s="245"/>
      <c r="P606" s="245"/>
      <c r="Q606" s="245"/>
      <c r="R606" s="245"/>
      <c r="S606" s="245"/>
      <c r="T606" s="24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7" t="s">
        <v>141</v>
      </c>
      <c r="AU606" s="247" t="s">
        <v>86</v>
      </c>
      <c r="AV606" s="13" t="s">
        <v>86</v>
      </c>
      <c r="AW606" s="13" t="s">
        <v>32</v>
      </c>
      <c r="AX606" s="13" t="s">
        <v>82</v>
      </c>
      <c r="AY606" s="247" t="s">
        <v>131</v>
      </c>
    </row>
    <row r="607" s="2" customFormat="1" ht="33" customHeight="1">
      <c r="A607" s="39"/>
      <c r="B607" s="40"/>
      <c r="C607" s="219" t="s">
        <v>864</v>
      </c>
      <c r="D607" s="219" t="s">
        <v>133</v>
      </c>
      <c r="E607" s="220" t="s">
        <v>865</v>
      </c>
      <c r="F607" s="221" t="s">
        <v>866</v>
      </c>
      <c r="G607" s="222" t="s">
        <v>220</v>
      </c>
      <c r="H607" s="223">
        <v>197</v>
      </c>
      <c r="I607" s="224"/>
      <c r="J607" s="225">
        <f>ROUND(I607*H607,2)</f>
        <v>0</v>
      </c>
      <c r="K607" s="221" t="s">
        <v>1</v>
      </c>
      <c r="L607" s="45"/>
      <c r="M607" s="226" t="s">
        <v>1</v>
      </c>
      <c r="N607" s="227" t="s">
        <v>42</v>
      </c>
      <c r="O607" s="92"/>
      <c r="P607" s="228">
        <f>O607*H607</f>
        <v>0</v>
      </c>
      <c r="Q607" s="228">
        <v>0</v>
      </c>
      <c r="R607" s="228">
        <f>Q607*H607</f>
        <v>0</v>
      </c>
      <c r="S607" s="228">
        <v>0</v>
      </c>
      <c r="T607" s="229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30" t="s">
        <v>137</v>
      </c>
      <c r="AT607" s="230" t="s">
        <v>133</v>
      </c>
      <c r="AU607" s="230" t="s">
        <v>86</v>
      </c>
      <c r="AY607" s="18" t="s">
        <v>131</v>
      </c>
      <c r="BE607" s="231">
        <f>IF(N607="základní",J607,0)</f>
        <v>0</v>
      </c>
      <c r="BF607" s="231">
        <f>IF(N607="snížená",J607,0)</f>
        <v>0</v>
      </c>
      <c r="BG607" s="231">
        <f>IF(N607="zákl. přenesená",J607,0)</f>
        <v>0</v>
      </c>
      <c r="BH607" s="231">
        <f>IF(N607="sníž. přenesená",J607,0)</f>
        <v>0</v>
      </c>
      <c r="BI607" s="231">
        <f>IF(N607="nulová",J607,0)</f>
        <v>0</v>
      </c>
      <c r="BJ607" s="18" t="s">
        <v>82</v>
      </c>
      <c r="BK607" s="231">
        <f>ROUND(I607*H607,2)</f>
        <v>0</v>
      </c>
      <c r="BL607" s="18" t="s">
        <v>137</v>
      </c>
      <c r="BM607" s="230" t="s">
        <v>867</v>
      </c>
    </row>
    <row r="608" s="2" customFormat="1">
      <c r="A608" s="39"/>
      <c r="B608" s="40"/>
      <c r="C608" s="41"/>
      <c r="D608" s="232" t="s">
        <v>139</v>
      </c>
      <c r="E608" s="41"/>
      <c r="F608" s="233" t="s">
        <v>868</v>
      </c>
      <c r="G608" s="41"/>
      <c r="H608" s="41"/>
      <c r="I608" s="234"/>
      <c r="J608" s="41"/>
      <c r="K608" s="41"/>
      <c r="L608" s="45"/>
      <c r="M608" s="235"/>
      <c r="N608" s="236"/>
      <c r="O608" s="92"/>
      <c r="P608" s="92"/>
      <c r="Q608" s="92"/>
      <c r="R608" s="92"/>
      <c r="S608" s="92"/>
      <c r="T608" s="93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139</v>
      </c>
      <c r="AU608" s="18" t="s">
        <v>86</v>
      </c>
    </row>
    <row r="609" s="2" customFormat="1">
      <c r="A609" s="39"/>
      <c r="B609" s="40"/>
      <c r="C609" s="41"/>
      <c r="D609" s="232" t="s">
        <v>165</v>
      </c>
      <c r="E609" s="41"/>
      <c r="F609" s="259" t="s">
        <v>869</v>
      </c>
      <c r="G609" s="41"/>
      <c r="H609" s="41"/>
      <c r="I609" s="234"/>
      <c r="J609" s="41"/>
      <c r="K609" s="41"/>
      <c r="L609" s="45"/>
      <c r="M609" s="235"/>
      <c r="N609" s="236"/>
      <c r="O609" s="92"/>
      <c r="P609" s="92"/>
      <c r="Q609" s="92"/>
      <c r="R609" s="92"/>
      <c r="S609" s="92"/>
      <c r="T609" s="93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165</v>
      </c>
      <c r="AU609" s="18" t="s">
        <v>86</v>
      </c>
    </row>
    <row r="610" s="13" customFormat="1">
      <c r="A610" s="13"/>
      <c r="B610" s="237"/>
      <c r="C610" s="238"/>
      <c r="D610" s="232" t="s">
        <v>141</v>
      </c>
      <c r="E610" s="239" t="s">
        <v>1</v>
      </c>
      <c r="F610" s="240" t="s">
        <v>870</v>
      </c>
      <c r="G610" s="238"/>
      <c r="H610" s="241">
        <v>197</v>
      </c>
      <c r="I610" s="242"/>
      <c r="J610" s="238"/>
      <c r="K610" s="238"/>
      <c r="L610" s="243"/>
      <c r="M610" s="244"/>
      <c r="N610" s="245"/>
      <c r="O610" s="245"/>
      <c r="P610" s="245"/>
      <c r="Q610" s="245"/>
      <c r="R610" s="245"/>
      <c r="S610" s="245"/>
      <c r="T610" s="246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7" t="s">
        <v>141</v>
      </c>
      <c r="AU610" s="247" t="s">
        <v>86</v>
      </c>
      <c r="AV610" s="13" t="s">
        <v>86</v>
      </c>
      <c r="AW610" s="13" t="s">
        <v>32</v>
      </c>
      <c r="AX610" s="13" t="s">
        <v>82</v>
      </c>
      <c r="AY610" s="247" t="s">
        <v>131</v>
      </c>
    </row>
    <row r="611" s="2" customFormat="1" ht="37.8" customHeight="1">
      <c r="A611" s="39"/>
      <c r="B611" s="40"/>
      <c r="C611" s="219" t="s">
        <v>871</v>
      </c>
      <c r="D611" s="219" t="s">
        <v>133</v>
      </c>
      <c r="E611" s="220" t="s">
        <v>872</v>
      </c>
      <c r="F611" s="221" t="s">
        <v>873</v>
      </c>
      <c r="G611" s="222" t="s">
        <v>220</v>
      </c>
      <c r="H611" s="223">
        <v>4.2240000000000002</v>
      </c>
      <c r="I611" s="224"/>
      <c r="J611" s="225">
        <f>ROUND(I611*H611,2)</f>
        <v>0</v>
      </c>
      <c r="K611" s="221" t="s">
        <v>155</v>
      </c>
      <c r="L611" s="45"/>
      <c r="M611" s="226" t="s">
        <v>1</v>
      </c>
      <c r="N611" s="227" t="s">
        <v>42</v>
      </c>
      <c r="O611" s="92"/>
      <c r="P611" s="228">
        <f>O611*H611</f>
        <v>0</v>
      </c>
      <c r="Q611" s="228">
        <v>0</v>
      </c>
      <c r="R611" s="228">
        <f>Q611*H611</f>
        <v>0</v>
      </c>
      <c r="S611" s="228">
        <v>0</v>
      </c>
      <c r="T611" s="229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0" t="s">
        <v>137</v>
      </c>
      <c r="AT611" s="230" t="s">
        <v>133</v>
      </c>
      <c r="AU611" s="230" t="s">
        <v>86</v>
      </c>
      <c r="AY611" s="18" t="s">
        <v>131</v>
      </c>
      <c r="BE611" s="231">
        <f>IF(N611="základní",J611,0)</f>
        <v>0</v>
      </c>
      <c r="BF611" s="231">
        <f>IF(N611="snížená",J611,0)</f>
        <v>0</v>
      </c>
      <c r="BG611" s="231">
        <f>IF(N611="zákl. přenesená",J611,0)</f>
        <v>0</v>
      </c>
      <c r="BH611" s="231">
        <f>IF(N611="sníž. přenesená",J611,0)</f>
        <v>0</v>
      </c>
      <c r="BI611" s="231">
        <f>IF(N611="nulová",J611,0)</f>
        <v>0</v>
      </c>
      <c r="BJ611" s="18" t="s">
        <v>82</v>
      </c>
      <c r="BK611" s="231">
        <f>ROUND(I611*H611,2)</f>
        <v>0</v>
      </c>
      <c r="BL611" s="18" t="s">
        <v>137</v>
      </c>
      <c r="BM611" s="230" t="s">
        <v>874</v>
      </c>
    </row>
    <row r="612" s="2" customFormat="1">
      <c r="A612" s="39"/>
      <c r="B612" s="40"/>
      <c r="C612" s="41"/>
      <c r="D612" s="232" t="s">
        <v>139</v>
      </c>
      <c r="E612" s="41"/>
      <c r="F612" s="233" t="s">
        <v>875</v>
      </c>
      <c r="G612" s="41"/>
      <c r="H612" s="41"/>
      <c r="I612" s="234"/>
      <c r="J612" s="41"/>
      <c r="K612" s="41"/>
      <c r="L612" s="45"/>
      <c r="M612" s="235"/>
      <c r="N612" s="236"/>
      <c r="O612" s="92"/>
      <c r="P612" s="92"/>
      <c r="Q612" s="92"/>
      <c r="R612" s="92"/>
      <c r="S612" s="92"/>
      <c r="T612" s="93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139</v>
      </c>
      <c r="AU612" s="18" t="s">
        <v>86</v>
      </c>
    </row>
    <row r="613" s="13" customFormat="1">
      <c r="A613" s="13"/>
      <c r="B613" s="237"/>
      <c r="C613" s="238"/>
      <c r="D613" s="232" t="s">
        <v>141</v>
      </c>
      <c r="E613" s="239" t="s">
        <v>1</v>
      </c>
      <c r="F613" s="240" t="s">
        <v>876</v>
      </c>
      <c r="G613" s="238"/>
      <c r="H613" s="241">
        <v>4.2240000000000002</v>
      </c>
      <c r="I613" s="242"/>
      <c r="J613" s="238"/>
      <c r="K613" s="238"/>
      <c r="L613" s="243"/>
      <c r="M613" s="244"/>
      <c r="N613" s="245"/>
      <c r="O613" s="245"/>
      <c r="P613" s="245"/>
      <c r="Q613" s="245"/>
      <c r="R613" s="245"/>
      <c r="S613" s="245"/>
      <c r="T613" s="246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7" t="s">
        <v>141</v>
      </c>
      <c r="AU613" s="247" t="s">
        <v>86</v>
      </c>
      <c r="AV613" s="13" t="s">
        <v>86</v>
      </c>
      <c r="AW613" s="13" t="s">
        <v>32</v>
      </c>
      <c r="AX613" s="13" t="s">
        <v>77</v>
      </c>
      <c r="AY613" s="247" t="s">
        <v>131</v>
      </c>
    </row>
    <row r="614" s="14" customFormat="1">
      <c r="A614" s="14"/>
      <c r="B614" s="248"/>
      <c r="C614" s="249"/>
      <c r="D614" s="232" t="s">
        <v>141</v>
      </c>
      <c r="E614" s="250" t="s">
        <v>1</v>
      </c>
      <c r="F614" s="251" t="s">
        <v>159</v>
      </c>
      <c r="G614" s="249"/>
      <c r="H614" s="252">
        <v>4.2240000000000002</v>
      </c>
      <c r="I614" s="253"/>
      <c r="J614" s="249"/>
      <c r="K614" s="249"/>
      <c r="L614" s="254"/>
      <c r="M614" s="255"/>
      <c r="N614" s="256"/>
      <c r="O614" s="256"/>
      <c r="P614" s="256"/>
      <c r="Q614" s="256"/>
      <c r="R614" s="256"/>
      <c r="S614" s="256"/>
      <c r="T614" s="257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8" t="s">
        <v>141</v>
      </c>
      <c r="AU614" s="258" t="s">
        <v>86</v>
      </c>
      <c r="AV614" s="14" t="s">
        <v>137</v>
      </c>
      <c r="AW614" s="14" t="s">
        <v>32</v>
      </c>
      <c r="AX614" s="14" t="s">
        <v>82</v>
      </c>
      <c r="AY614" s="258" t="s">
        <v>131</v>
      </c>
    </row>
    <row r="615" s="2" customFormat="1" ht="21.75" customHeight="1">
      <c r="A615" s="39"/>
      <c r="B615" s="40"/>
      <c r="C615" s="219" t="s">
        <v>877</v>
      </c>
      <c r="D615" s="219" t="s">
        <v>133</v>
      </c>
      <c r="E615" s="220" t="s">
        <v>878</v>
      </c>
      <c r="F615" s="221" t="s">
        <v>879</v>
      </c>
      <c r="G615" s="222" t="s">
        <v>220</v>
      </c>
      <c r="H615" s="223">
        <v>364.66500000000002</v>
      </c>
      <c r="I615" s="224"/>
      <c r="J615" s="225">
        <f>ROUND(I615*H615,2)</f>
        <v>0</v>
      </c>
      <c r="K615" s="221" t="s">
        <v>155</v>
      </c>
      <c r="L615" s="45"/>
      <c r="M615" s="226" t="s">
        <v>1</v>
      </c>
      <c r="N615" s="227" t="s">
        <v>42</v>
      </c>
      <c r="O615" s="92"/>
      <c r="P615" s="228">
        <f>O615*H615</f>
        <v>0</v>
      </c>
      <c r="Q615" s="228">
        <v>0</v>
      </c>
      <c r="R615" s="228">
        <f>Q615*H615</f>
        <v>0</v>
      </c>
      <c r="S615" s="228">
        <v>0</v>
      </c>
      <c r="T615" s="229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30" t="s">
        <v>137</v>
      </c>
      <c r="AT615" s="230" t="s">
        <v>133</v>
      </c>
      <c r="AU615" s="230" t="s">
        <v>86</v>
      </c>
      <c r="AY615" s="18" t="s">
        <v>131</v>
      </c>
      <c r="BE615" s="231">
        <f>IF(N615="základní",J615,0)</f>
        <v>0</v>
      </c>
      <c r="BF615" s="231">
        <f>IF(N615="snížená",J615,0)</f>
        <v>0</v>
      </c>
      <c r="BG615" s="231">
        <f>IF(N615="zákl. přenesená",J615,0)</f>
        <v>0</v>
      </c>
      <c r="BH615" s="231">
        <f>IF(N615="sníž. přenesená",J615,0)</f>
        <v>0</v>
      </c>
      <c r="BI615" s="231">
        <f>IF(N615="nulová",J615,0)</f>
        <v>0</v>
      </c>
      <c r="BJ615" s="18" t="s">
        <v>82</v>
      </c>
      <c r="BK615" s="231">
        <f>ROUND(I615*H615,2)</f>
        <v>0</v>
      </c>
      <c r="BL615" s="18" t="s">
        <v>137</v>
      </c>
      <c r="BM615" s="230" t="s">
        <v>880</v>
      </c>
    </row>
    <row r="616" s="2" customFormat="1">
      <c r="A616" s="39"/>
      <c r="B616" s="40"/>
      <c r="C616" s="41"/>
      <c r="D616" s="232" t="s">
        <v>139</v>
      </c>
      <c r="E616" s="41"/>
      <c r="F616" s="233" t="s">
        <v>881</v>
      </c>
      <c r="G616" s="41"/>
      <c r="H616" s="41"/>
      <c r="I616" s="234"/>
      <c r="J616" s="41"/>
      <c r="K616" s="41"/>
      <c r="L616" s="45"/>
      <c r="M616" s="235"/>
      <c r="N616" s="236"/>
      <c r="O616" s="92"/>
      <c r="P616" s="92"/>
      <c r="Q616" s="92"/>
      <c r="R616" s="92"/>
      <c r="S616" s="92"/>
      <c r="T616" s="93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139</v>
      </c>
      <c r="AU616" s="18" t="s">
        <v>86</v>
      </c>
    </row>
    <row r="617" s="2" customFormat="1">
      <c r="A617" s="39"/>
      <c r="B617" s="40"/>
      <c r="C617" s="41"/>
      <c r="D617" s="232" t="s">
        <v>165</v>
      </c>
      <c r="E617" s="41"/>
      <c r="F617" s="259" t="s">
        <v>882</v>
      </c>
      <c r="G617" s="41"/>
      <c r="H617" s="41"/>
      <c r="I617" s="234"/>
      <c r="J617" s="41"/>
      <c r="K617" s="41"/>
      <c r="L617" s="45"/>
      <c r="M617" s="235"/>
      <c r="N617" s="236"/>
      <c r="O617" s="92"/>
      <c r="P617" s="92"/>
      <c r="Q617" s="92"/>
      <c r="R617" s="92"/>
      <c r="S617" s="92"/>
      <c r="T617" s="93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165</v>
      </c>
      <c r="AU617" s="18" t="s">
        <v>86</v>
      </c>
    </row>
    <row r="618" s="13" customFormat="1">
      <c r="A618" s="13"/>
      <c r="B618" s="237"/>
      <c r="C618" s="238"/>
      <c r="D618" s="232" t="s">
        <v>141</v>
      </c>
      <c r="E618" s="239" t="s">
        <v>1</v>
      </c>
      <c r="F618" s="240" t="s">
        <v>883</v>
      </c>
      <c r="G618" s="238"/>
      <c r="H618" s="241">
        <v>364.66500000000002</v>
      </c>
      <c r="I618" s="242"/>
      <c r="J618" s="238"/>
      <c r="K618" s="238"/>
      <c r="L618" s="243"/>
      <c r="M618" s="244"/>
      <c r="N618" s="245"/>
      <c r="O618" s="245"/>
      <c r="P618" s="245"/>
      <c r="Q618" s="245"/>
      <c r="R618" s="245"/>
      <c r="S618" s="245"/>
      <c r="T618" s="246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7" t="s">
        <v>141</v>
      </c>
      <c r="AU618" s="247" t="s">
        <v>86</v>
      </c>
      <c r="AV618" s="13" t="s">
        <v>86</v>
      </c>
      <c r="AW618" s="13" t="s">
        <v>32</v>
      </c>
      <c r="AX618" s="13" t="s">
        <v>82</v>
      </c>
      <c r="AY618" s="247" t="s">
        <v>131</v>
      </c>
    </row>
    <row r="619" s="2" customFormat="1" ht="24.15" customHeight="1">
      <c r="A619" s="39"/>
      <c r="B619" s="40"/>
      <c r="C619" s="219" t="s">
        <v>884</v>
      </c>
      <c r="D619" s="219" t="s">
        <v>133</v>
      </c>
      <c r="E619" s="220" t="s">
        <v>885</v>
      </c>
      <c r="F619" s="221" t="s">
        <v>886</v>
      </c>
      <c r="G619" s="222" t="s">
        <v>220</v>
      </c>
      <c r="H619" s="223">
        <v>9116.625</v>
      </c>
      <c r="I619" s="224"/>
      <c r="J619" s="225">
        <f>ROUND(I619*H619,2)</f>
        <v>0</v>
      </c>
      <c r="K619" s="221" t="s">
        <v>155</v>
      </c>
      <c r="L619" s="45"/>
      <c r="M619" s="226" t="s">
        <v>1</v>
      </c>
      <c r="N619" s="227" t="s">
        <v>42</v>
      </c>
      <c r="O619" s="92"/>
      <c r="P619" s="228">
        <f>O619*H619</f>
        <v>0</v>
      </c>
      <c r="Q619" s="228">
        <v>0</v>
      </c>
      <c r="R619" s="228">
        <f>Q619*H619</f>
        <v>0</v>
      </c>
      <c r="S619" s="228">
        <v>0</v>
      </c>
      <c r="T619" s="229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0" t="s">
        <v>137</v>
      </c>
      <c r="AT619" s="230" t="s">
        <v>133</v>
      </c>
      <c r="AU619" s="230" t="s">
        <v>86</v>
      </c>
      <c r="AY619" s="18" t="s">
        <v>131</v>
      </c>
      <c r="BE619" s="231">
        <f>IF(N619="základní",J619,0)</f>
        <v>0</v>
      </c>
      <c r="BF619" s="231">
        <f>IF(N619="snížená",J619,0)</f>
        <v>0</v>
      </c>
      <c r="BG619" s="231">
        <f>IF(N619="zákl. přenesená",J619,0)</f>
        <v>0</v>
      </c>
      <c r="BH619" s="231">
        <f>IF(N619="sníž. přenesená",J619,0)</f>
        <v>0</v>
      </c>
      <c r="BI619" s="231">
        <f>IF(N619="nulová",J619,0)</f>
        <v>0</v>
      </c>
      <c r="BJ619" s="18" t="s">
        <v>82</v>
      </c>
      <c r="BK619" s="231">
        <f>ROUND(I619*H619,2)</f>
        <v>0</v>
      </c>
      <c r="BL619" s="18" t="s">
        <v>137</v>
      </c>
      <c r="BM619" s="230" t="s">
        <v>887</v>
      </c>
    </row>
    <row r="620" s="2" customFormat="1">
      <c r="A620" s="39"/>
      <c r="B620" s="40"/>
      <c r="C620" s="41"/>
      <c r="D620" s="232" t="s">
        <v>139</v>
      </c>
      <c r="E620" s="41"/>
      <c r="F620" s="233" t="s">
        <v>888</v>
      </c>
      <c r="G620" s="41"/>
      <c r="H620" s="41"/>
      <c r="I620" s="234"/>
      <c r="J620" s="41"/>
      <c r="K620" s="41"/>
      <c r="L620" s="45"/>
      <c r="M620" s="235"/>
      <c r="N620" s="236"/>
      <c r="O620" s="92"/>
      <c r="P620" s="92"/>
      <c r="Q620" s="92"/>
      <c r="R620" s="92"/>
      <c r="S620" s="92"/>
      <c r="T620" s="93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139</v>
      </c>
      <c r="AU620" s="18" t="s">
        <v>86</v>
      </c>
    </row>
    <row r="621" s="2" customFormat="1">
      <c r="A621" s="39"/>
      <c r="B621" s="40"/>
      <c r="C621" s="41"/>
      <c r="D621" s="232" t="s">
        <v>165</v>
      </c>
      <c r="E621" s="41"/>
      <c r="F621" s="259" t="s">
        <v>882</v>
      </c>
      <c r="G621" s="41"/>
      <c r="H621" s="41"/>
      <c r="I621" s="234"/>
      <c r="J621" s="41"/>
      <c r="K621" s="41"/>
      <c r="L621" s="45"/>
      <c r="M621" s="235"/>
      <c r="N621" s="236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165</v>
      </c>
      <c r="AU621" s="18" t="s">
        <v>86</v>
      </c>
    </row>
    <row r="622" s="13" customFormat="1">
      <c r="A622" s="13"/>
      <c r="B622" s="237"/>
      <c r="C622" s="238"/>
      <c r="D622" s="232" t="s">
        <v>141</v>
      </c>
      <c r="E622" s="239" t="s">
        <v>1</v>
      </c>
      <c r="F622" s="240" t="s">
        <v>889</v>
      </c>
      <c r="G622" s="238"/>
      <c r="H622" s="241">
        <v>9116.625</v>
      </c>
      <c r="I622" s="242"/>
      <c r="J622" s="238"/>
      <c r="K622" s="238"/>
      <c r="L622" s="243"/>
      <c r="M622" s="244"/>
      <c r="N622" s="245"/>
      <c r="O622" s="245"/>
      <c r="P622" s="245"/>
      <c r="Q622" s="245"/>
      <c r="R622" s="245"/>
      <c r="S622" s="245"/>
      <c r="T622" s="246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7" t="s">
        <v>141</v>
      </c>
      <c r="AU622" s="247" t="s">
        <v>86</v>
      </c>
      <c r="AV622" s="13" t="s">
        <v>86</v>
      </c>
      <c r="AW622" s="13" t="s">
        <v>32</v>
      </c>
      <c r="AX622" s="13" t="s">
        <v>82</v>
      </c>
      <c r="AY622" s="247" t="s">
        <v>131</v>
      </c>
    </row>
    <row r="623" s="2" customFormat="1" ht="37.8" customHeight="1">
      <c r="A623" s="39"/>
      <c r="B623" s="40"/>
      <c r="C623" s="219" t="s">
        <v>890</v>
      </c>
      <c r="D623" s="219" t="s">
        <v>133</v>
      </c>
      <c r="E623" s="220" t="s">
        <v>891</v>
      </c>
      <c r="F623" s="221" t="s">
        <v>892</v>
      </c>
      <c r="G623" s="222" t="s">
        <v>220</v>
      </c>
      <c r="H623" s="223">
        <v>8.0570000000000004</v>
      </c>
      <c r="I623" s="224"/>
      <c r="J623" s="225">
        <f>ROUND(I623*H623,2)</f>
        <v>0</v>
      </c>
      <c r="K623" s="221" t="s">
        <v>155</v>
      </c>
      <c r="L623" s="45"/>
      <c r="M623" s="226" t="s">
        <v>1</v>
      </c>
      <c r="N623" s="227" t="s">
        <v>42</v>
      </c>
      <c r="O623" s="92"/>
      <c r="P623" s="228">
        <f>O623*H623</f>
        <v>0</v>
      </c>
      <c r="Q623" s="228">
        <v>0</v>
      </c>
      <c r="R623" s="228">
        <f>Q623*H623</f>
        <v>0</v>
      </c>
      <c r="S623" s="228">
        <v>0</v>
      </c>
      <c r="T623" s="229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0" t="s">
        <v>137</v>
      </c>
      <c r="AT623" s="230" t="s">
        <v>133</v>
      </c>
      <c r="AU623" s="230" t="s">
        <v>86</v>
      </c>
      <c r="AY623" s="18" t="s">
        <v>131</v>
      </c>
      <c r="BE623" s="231">
        <f>IF(N623="základní",J623,0)</f>
        <v>0</v>
      </c>
      <c r="BF623" s="231">
        <f>IF(N623="snížená",J623,0)</f>
        <v>0</v>
      </c>
      <c r="BG623" s="231">
        <f>IF(N623="zákl. přenesená",J623,0)</f>
        <v>0</v>
      </c>
      <c r="BH623" s="231">
        <f>IF(N623="sníž. přenesená",J623,0)</f>
        <v>0</v>
      </c>
      <c r="BI623" s="231">
        <f>IF(N623="nulová",J623,0)</f>
        <v>0</v>
      </c>
      <c r="BJ623" s="18" t="s">
        <v>82</v>
      </c>
      <c r="BK623" s="231">
        <f>ROUND(I623*H623,2)</f>
        <v>0</v>
      </c>
      <c r="BL623" s="18" t="s">
        <v>137</v>
      </c>
      <c r="BM623" s="230" t="s">
        <v>893</v>
      </c>
    </row>
    <row r="624" s="2" customFormat="1">
      <c r="A624" s="39"/>
      <c r="B624" s="40"/>
      <c r="C624" s="41"/>
      <c r="D624" s="232" t="s">
        <v>139</v>
      </c>
      <c r="E624" s="41"/>
      <c r="F624" s="233" t="s">
        <v>894</v>
      </c>
      <c r="G624" s="41"/>
      <c r="H624" s="41"/>
      <c r="I624" s="234"/>
      <c r="J624" s="41"/>
      <c r="K624" s="41"/>
      <c r="L624" s="45"/>
      <c r="M624" s="235"/>
      <c r="N624" s="236"/>
      <c r="O624" s="92"/>
      <c r="P624" s="92"/>
      <c r="Q624" s="92"/>
      <c r="R624" s="92"/>
      <c r="S624" s="92"/>
      <c r="T624" s="93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139</v>
      </c>
      <c r="AU624" s="18" t="s">
        <v>86</v>
      </c>
    </row>
    <row r="625" s="13" customFormat="1">
      <c r="A625" s="13"/>
      <c r="B625" s="237"/>
      <c r="C625" s="238"/>
      <c r="D625" s="232" t="s">
        <v>141</v>
      </c>
      <c r="E625" s="239" t="s">
        <v>1</v>
      </c>
      <c r="F625" s="240" t="s">
        <v>895</v>
      </c>
      <c r="G625" s="238"/>
      <c r="H625" s="241">
        <v>8.0570000000000004</v>
      </c>
      <c r="I625" s="242"/>
      <c r="J625" s="238"/>
      <c r="K625" s="238"/>
      <c r="L625" s="243"/>
      <c r="M625" s="244"/>
      <c r="N625" s="245"/>
      <c r="O625" s="245"/>
      <c r="P625" s="245"/>
      <c r="Q625" s="245"/>
      <c r="R625" s="245"/>
      <c r="S625" s="245"/>
      <c r="T625" s="246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7" t="s">
        <v>141</v>
      </c>
      <c r="AU625" s="247" t="s">
        <v>86</v>
      </c>
      <c r="AV625" s="13" t="s">
        <v>86</v>
      </c>
      <c r="AW625" s="13" t="s">
        <v>32</v>
      </c>
      <c r="AX625" s="13" t="s">
        <v>82</v>
      </c>
      <c r="AY625" s="247" t="s">
        <v>131</v>
      </c>
    </row>
    <row r="626" s="12" customFormat="1" ht="22.8" customHeight="1">
      <c r="A626" s="12"/>
      <c r="B626" s="203"/>
      <c r="C626" s="204"/>
      <c r="D626" s="205" t="s">
        <v>76</v>
      </c>
      <c r="E626" s="217" t="s">
        <v>896</v>
      </c>
      <c r="F626" s="217" t="s">
        <v>897</v>
      </c>
      <c r="G626" s="204"/>
      <c r="H626" s="204"/>
      <c r="I626" s="207"/>
      <c r="J626" s="218">
        <f>BK626</f>
        <v>0</v>
      </c>
      <c r="K626" s="204"/>
      <c r="L626" s="209"/>
      <c r="M626" s="210"/>
      <c r="N626" s="211"/>
      <c r="O626" s="211"/>
      <c r="P626" s="212">
        <f>SUM(P627:P628)</f>
        <v>0</v>
      </c>
      <c r="Q626" s="211"/>
      <c r="R626" s="212">
        <f>SUM(R627:R628)</f>
        <v>0</v>
      </c>
      <c r="S626" s="211"/>
      <c r="T626" s="213">
        <f>SUM(T627:T628)</f>
        <v>0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214" t="s">
        <v>82</v>
      </c>
      <c r="AT626" s="215" t="s">
        <v>76</v>
      </c>
      <c r="AU626" s="215" t="s">
        <v>82</v>
      </c>
      <c r="AY626" s="214" t="s">
        <v>131</v>
      </c>
      <c r="BK626" s="216">
        <f>SUM(BK627:BK628)</f>
        <v>0</v>
      </c>
    </row>
    <row r="627" s="2" customFormat="1" ht="33" customHeight="1">
      <c r="A627" s="39"/>
      <c r="B627" s="40"/>
      <c r="C627" s="219" t="s">
        <v>898</v>
      </c>
      <c r="D627" s="219" t="s">
        <v>133</v>
      </c>
      <c r="E627" s="220" t="s">
        <v>899</v>
      </c>
      <c r="F627" s="221" t="s">
        <v>900</v>
      </c>
      <c r="G627" s="222" t="s">
        <v>220</v>
      </c>
      <c r="H627" s="223">
        <v>574.77800000000002</v>
      </c>
      <c r="I627" s="224"/>
      <c r="J627" s="225">
        <f>ROUND(I627*H627,2)</f>
        <v>0</v>
      </c>
      <c r="K627" s="221" t="s">
        <v>155</v>
      </c>
      <c r="L627" s="45"/>
      <c r="M627" s="226" t="s">
        <v>1</v>
      </c>
      <c r="N627" s="227" t="s">
        <v>42</v>
      </c>
      <c r="O627" s="92"/>
      <c r="P627" s="228">
        <f>O627*H627</f>
        <v>0</v>
      </c>
      <c r="Q627" s="228">
        <v>0</v>
      </c>
      <c r="R627" s="228">
        <f>Q627*H627</f>
        <v>0</v>
      </c>
      <c r="S627" s="228">
        <v>0</v>
      </c>
      <c r="T627" s="229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30" t="s">
        <v>137</v>
      </c>
      <c r="AT627" s="230" t="s">
        <v>133</v>
      </c>
      <c r="AU627" s="230" t="s">
        <v>86</v>
      </c>
      <c r="AY627" s="18" t="s">
        <v>131</v>
      </c>
      <c r="BE627" s="231">
        <f>IF(N627="základní",J627,0)</f>
        <v>0</v>
      </c>
      <c r="BF627" s="231">
        <f>IF(N627="snížená",J627,0)</f>
        <v>0</v>
      </c>
      <c r="BG627" s="231">
        <f>IF(N627="zákl. přenesená",J627,0)</f>
        <v>0</v>
      </c>
      <c r="BH627" s="231">
        <f>IF(N627="sníž. přenesená",J627,0)</f>
        <v>0</v>
      </c>
      <c r="BI627" s="231">
        <f>IF(N627="nulová",J627,0)</f>
        <v>0</v>
      </c>
      <c r="BJ627" s="18" t="s">
        <v>82</v>
      </c>
      <c r="BK627" s="231">
        <f>ROUND(I627*H627,2)</f>
        <v>0</v>
      </c>
      <c r="BL627" s="18" t="s">
        <v>137</v>
      </c>
      <c r="BM627" s="230" t="s">
        <v>901</v>
      </c>
    </row>
    <row r="628" s="2" customFormat="1">
      <c r="A628" s="39"/>
      <c r="B628" s="40"/>
      <c r="C628" s="41"/>
      <c r="D628" s="232" t="s">
        <v>139</v>
      </c>
      <c r="E628" s="41"/>
      <c r="F628" s="233" t="s">
        <v>902</v>
      </c>
      <c r="G628" s="41"/>
      <c r="H628" s="41"/>
      <c r="I628" s="234"/>
      <c r="J628" s="41"/>
      <c r="K628" s="41"/>
      <c r="L628" s="45"/>
      <c r="M628" s="235"/>
      <c r="N628" s="236"/>
      <c r="O628" s="92"/>
      <c r="P628" s="92"/>
      <c r="Q628" s="92"/>
      <c r="R628" s="92"/>
      <c r="S628" s="92"/>
      <c r="T628" s="93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139</v>
      </c>
      <c r="AU628" s="18" t="s">
        <v>86</v>
      </c>
    </row>
    <row r="629" s="12" customFormat="1" ht="25.92" customHeight="1">
      <c r="A629" s="12"/>
      <c r="B629" s="203"/>
      <c r="C629" s="204"/>
      <c r="D629" s="205" t="s">
        <v>76</v>
      </c>
      <c r="E629" s="206" t="s">
        <v>232</v>
      </c>
      <c r="F629" s="206" t="s">
        <v>903</v>
      </c>
      <c r="G629" s="204"/>
      <c r="H629" s="204"/>
      <c r="I629" s="207"/>
      <c r="J629" s="208">
        <f>BK629</f>
        <v>0</v>
      </c>
      <c r="K629" s="204"/>
      <c r="L629" s="209"/>
      <c r="M629" s="210"/>
      <c r="N629" s="211"/>
      <c r="O629" s="211"/>
      <c r="P629" s="212">
        <f>P630+P635</f>
        <v>0</v>
      </c>
      <c r="Q629" s="211"/>
      <c r="R629" s="212">
        <f>R630+R635</f>
        <v>1.0849200000000001</v>
      </c>
      <c r="S629" s="211"/>
      <c r="T629" s="213">
        <f>T630+T635</f>
        <v>0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214" t="s">
        <v>89</v>
      </c>
      <c r="AT629" s="215" t="s">
        <v>76</v>
      </c>
      <c r="AU629" s="215" t="s">
        <v>77</v>
      </c>
      <c r="AY629" s="214" t="s">
        <v>131</v>
      </c>
      <c r="BK629" s="216">
        <f>BK630+BK635</f>
        <v>0</v>
      </c>
    </row>
    <row r="630" s="12" customFormat="1" ht="22.8" customHeight="1">
      <c r="A630" s="12"/>
      <c r="B630" s="203"/>
      <c r="C630" s="204"/>
      <c r="D630" s="205" t="s">
        <v>76</v>
      </c>
      <c r="E630" s="217" t="s">
        <v>904</v>
      </c>
      <c r="F630" s="217" t="s">
        <v>905</v>
      </c>
      <c r="G630" s="204"/>
      <c r="H630" s="204"/>
      <c r="I630" s="207"/>
      <c r="J630" s="218">
        <f>BK630</f>
        <v>0</v>
      </c>
      <c r="K630" s="204"/>
      <c r="L630" s="209"/>
      <c r="M630" s="210"/>
      <c r="N630" s="211"/>
      <c r="O630" s="211"/>
      <c r="P630" s="212">
        <f>SUM(P631:P634)</f>
        <v>0</v>
      </c>
      <c r="Q630" s="211"/>
      <c r="R630" s="212">
        <f>SUM(R631:R634)</f>
        <v>0.0132</v>
      </c>
      <c r="S630" s="211"/>
      <c r="T630" s="213">
        <f>SUM(T631:T634)</f>
        <v>0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214" t="s">
        <v>89</v>
      </c>
      <c r="AT630" s="215" t="s">
        <v>76</v>
      </c>
      <c r="AU630" s="215" t="s">
        <v>82</v>
      </c>
      <c r="AY630" s="214" t="s">
        <v>131</v>
      </c>
      <c r="BK630" s="216">
        <f>SUM(BK631:BK634)</f>
        <v>0</v>
      </c>
    </row>
    <row r="631" s="2" customFormat="1" ht="37.8" customHeight="1">
      <c r="A631" s="39"/>
      <c r="B631" s="40"/>
      <c r="C631" s="219" t="s">
        <v>906</v>
      </c>
      <c r="D631" s="219" t="s">
        <v>133</v>
      </c>
      <c r="E631" s="220" t="s">
        <v>907</v>
      </c>
      <c r="F631" s="221" t="s">
        <v>908</v>
      </c>
      <c r="G631" s="222" t="s">
        <v>298</v>
      </c>
      <c r="H631" s="223">
        <v>33</v>
      </c>
      <c r="I631" s="224"/>
      <c r="J631" s="225">
        <f>ROUND(I631*H631,2)</f>
        <v>0</v>
      </c>
      <c r="K631" s="221" t="s">
        <v>1</v>
      </c>
      <c r="L631" s="45"/>
      <c r="M631" s="226" t="s">
        <v>1</v>
      </c>
      <c r="N631" s="227" t="s">
        <v>42</v>
      </c>
      <c r="O631" s="92"/>
      <c r="P631" s="228">
        <f>O631*H631</f>
        <v>0</v>
      </c>
      <c r="Q631" s="228">
        <v>0.00040000000000000002</v>
      </c>
      <c r="R631" s="228">
        <f>Q631*H631</f>
        <v>0.0132</v>
      </c>
      <c r="S631" s="228">
        <v>0</v>
      </c>
      <c r="T631" s="229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30" t="s">
        <v>527</v>
      </c>
      <c r="AT631" s="230" t="s">
        <v>133</v>
      </c>
      <c r="AU631" s="230" t="s">
        <v>86</v>
      </c>
      <c r="AY631" s="18" t="s">
        <v>131</v>
      </c>
      <c r="BE631" s="231">
        <f>IF(N631="základní",J631,0)</f>
        <v>0</v>
      </c>
      <c r="BF631" s="231">
        <f>IF(N631="snížená",J631,0)</f>
        <v>0</v>
      </c>
      <c r="BG631" s="231">
        <f>IF(N631="zákl. přenesená",J631,0)</f>
        <v>0</v>
      </c>
      <c r="BH631" s="231">
        <f>IF(N631="sníž. přenesená",J631,0)</f>
        <v>0</v>
      </c>
      <c r="BI631" s="231">
        <f>IF(N631="nulová",J631,0)</f>
        <v>0</v>
      </c>
      <c r="BJ631" s="18" t="s">
        <v>82</v>
      </c>
      <c r="BK631" s="231">
        <f>ROUND(I631*H631,2)</f>
        <v>0</v>
      </c>
      <c r="BL631" s="18" t="s">
        <v>527</v>
      </c>
      <c r="BM631" s="230" t="s">
        <v>909</v>
      </c>
    </row>
    <row r="632" s="2" customFormat="1">
      <c r="A632" s="39"/>
      <c r="B632" s="40"/>
      <c r="C632" s="41"/>
      <c r="D632" s="232" t="s">
        <v>139</v>
      </c>
      <c r="E632" s="41"/>
      <c r="F632" s="233" t="s">
        <v>908</v>
      </c>
      <c r="G632" s="41"/>
      <c r="H632" s="41"/>
      <c r="I632" s="234"/>
      <c r="J632" s="41"/>
      <c r="K632" s="41"/>
      <c r="L632" s="45"/>
      <c r="M632" s="235"/>
      <c r="N632" s="236"/>
      <c r="O632" s="92"/>
      <c r="P632" s="92"/>
      <c r="Q632" s="92"/>
      <c r="R632" s="92"/>
      <c r="S632" s="92"/>
      <c r="T632" s="93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139</v>
      </c>
      <c r="AU632" s="18" t="s">
        <v>86</v>
      </c>
    </row>
    <row r="633" s="13" customFormat="1">
      <c r="A633" s="13"/>
      <c r="B633" s="237"/>
      <c r="C633" s="238"/>
      <c r="D633" s="232" t="s">
        <v>141</v>
      </c>
      <c r="E633" s="239" t="s">
        <v>1</v>
      </c>
      <c r="F633" s="240" t="s">
        <v>910</v>
      </c>
      <c r="G633" s="238"/>
      <c r="H633" s="241">
        <v>33</v>
      </c>
      <c r="I633" s="242"/>
      <c r="J633" s="238"/>
      <c r="K633" s="238"/>
      <c r="L633" s="243"/>
      <c r="M633" s="244"/>
      <c r="N633" s="245"/>
      <c r="O633" s="245"/>
      <c r="P633" s="245"/>
      <c r="Q633" s="245"/>
      <c r="R633" s="245"/>
      <c r="S633" s="245"/>
      <c r="T633" s="246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7" t="s">
        <v>141</v>
      </c>
      <c r="AU633" s="247" t="s">
        <v>86</v>
      </c>
      <c r="AV633" s="13" t="s">
        <v>86</v>
      </c>
      <c r="AW633" s="13" t="s">
        <v>32</v>
      </c>
      <c r="AX633" s="13" t="s">
        <v>77</v>
      </c>
      <c r="AY633" s="247" t="s">
        <v>131</v>
      </c>
    </row>
    <row r="634" s="14" customFormat="1">
      <c r="A634" s="14"/>
      <c r="B634" s="248"/>
      <c r="C634" s="249"/>
      <c r="D634" s="232" t="s">
        <v>141</v>
      </c>
      <c r="E634" s="250" t="s">
        <v>1</v>
      </c>
      <c r="F634" s="251" t="s">
        <v>159</v>
      </c>
      <c r="G634" s="249"/>
      <c r="H634" s="252">
        <v>33</v>
      </c>
      <c r="I634" s="253"/>
      <c r="J634" s="249"/>
      <c r="K634" s="249"/>
      <c r="L634" s="254"/>
      <c r="M634" s="255"/>
      <c r="N634" s="256"/>
      <c r="O634" s="256"/>
      <c r="P634" s="256"/>
      <c r="Q634" s="256"/>
      <c r="R634" s="256"/>
      <c r="S634" s="256"/>
      <c r="T634" s="257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8" t="s">
        <v>141</v>
      </c>
      <c r="AU634" s="258" t="s">
        <v>86</v>
      </c>
      <c r="AV634" s="14" t="s">
        <v>137</v>
      </c>
      <c r="AW634" s="14" t="s">
        <v>32</v>
      </c>
      <c r="AX634" s="14" t="s">
        <v>82</v>
      </c>
      <c r="AY634" s="258" t="s">
        <v>131</v>
      </c>
    </row>
    <row r="635" s="12" customFormat="1" ht="22.8" customHeight="1">
      <c r="A635" s="12"/>
      <c r="B635" s="203"/>
      <c r="C635" s="204"/>
      <c r="D635" s="205" t="s">
        <v>76</v>
      </c>
      <c r="E635" s="217" t="s">
        <v>911</v>
      </c>
      <c r="F635" s="217" t="s">
        <v>912</v>
      </c>
      <c r="G635" s="204"/>
      <c r="H635" s="204"/>
      <c r="I635" s="207"/>
      <c r="J635" s="218">
        <f>BK635</f>
        <v>0</v>
      </c>
      <c r="K635" s="204"/>
      <c r="L635" s="209"/>
      <c r="M635" s="210"/>
      <c r="N635" s="211"/>
      <c r="O635" s="211"/>
      <c r="P635" s="212">
        <f>SUM(P636:P644)</f>
        <v>0</v>
      </c>
      <c r="Q635" s="211"/>
      <c r="R635" s="212">
        <f>SUM(R636:R644)</f>
        <v>1.07172</v>
      </c>
      <c r="S635" s="211"/>
      <c r="T635" s="213">
        <f>SUM(T636:T644)</f>
        <v>0</v>
      </c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R635" s="214" t="s">
        <v>89</v>
      </c>
      <c r="AT635" s="215" t="s">
        <v>76</v>
      </c>
      <c r="AU635" s="215" t="s">
        <v>82</v>
      </c>
      <c r="AY635" s="214" t="s">
        <v>131</v>
      </c>
      <c r="BK635" s="216">
        <f>SUM(BK636:BK644)</f>
        <v>0</v>
      </c>
    </row>
    <row r="636" s="2" customFormat="1" ht="37.8" customHeight="1">
      <c r="A636" s="39"/>
      <c r="B636" s="40"/>
      <c r="C636" s="219" t="s">
        <v>913</v>
      </c>
      <c r="D636" s="219" t="s">
        <v>133</v>
      </c>
      <c r="E636" s="220" t="s">
        <v>914</v>
      </c>
      <c r="F636" s="221" t="s">
        <v>915</v>
      </c>
      <c r="G636" s="222" t="s">
        <v>267</v>
      </c>
      <c r="H636" s="223">
        <v>68</v>
      </c>
      <c r="I636" s="224"/>
      <c r="J636" s="225">
        <f>ROUND(I636*H636,2)</f>
        <v>0</v>
      </c>
      <c r="K636" s="221" t="s">
        <v>1</v>
      </c>
      <c r="L636" s="45"/>
      <c r="M636" s="226" t="s">
        <v>1</v>
      </c>
      <c r="N636" s="227" t="s">
        <v>42</v>
      </c>
      <c r="O636" s="92"/>
      <c r="P636" s="228">
        <f>O636*H636</f>
        <v>0</v>
      </c>
      <c r="Q636" s="228">
        <v>0.013950000000000001</v>
      </c>
      <c r="R636" s="228">
        <f>Q636*H636</f>
        <v>0.9486</v>
      </c>
      <c r="S636" s="228">
        <v>0</v>
      </c>
      <c r="T636" s="229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30" t="s">
        <v>527</v>
      </c>
      <c r="AT636" s="230" t="s">
        <v>133</v>
      </c>
      <c r="AU636" s="230" t="s">
        <v>86</v>
      </c>
      <c r="AY636" s="18" t="s">
        <v>131</v>
      </c>
      <c r="BE636" s="231">
        <f>IF(N636="základní",J636,0)</f>
        <v>0</v>
      </c>
      <c r="BF636" s="231">
        <f>IF(N636="snížená",J636,0)</f>
        <v>0</v>
      </c>
      <c r="BG636" s="231">
        <f>IF(N636="zákl. přenesená",J636,0)</f>
        <v>0</v>
      </c>
      <c r="BH636" s="231">
        <f>IF(N636="sníž. přenesená",J636,0)</f>
        <v>0</v>
      </c>
      <c r="BI636" s="231">
        <f>IF(N636="nulová",J636,0)</f>
        <v>0</v>
      </c>
      <c r="BJ636" s="18" t="s">
        <v>82</v>
      </c>
      <c r="BK636" s="231">
        <f>ROUND(I636*H636,2)</f>
        <v>0</v>
      </c>
      <c r="BL636" s="18" t="s">
        <v>527</v>
      </c>
      <c r="BM636" s="230" t="s">
        <v>916</v>
      </c>
    </row>
    <row r="637" s="2" customFormat="1">
      <c r="A637" s="39"/>
      <c r="B637" s="40"/>
      <c r="C637" s="41"/>
      <c r="D637" s="232" t="s">
        <v>139</v>
      </c>
      <c r="E637" s="41"/>
      <c r="F637" s="233" t="s">
        <v>917</v>
      </c>
      <c r="G637" s="41"/>
      <c r="H637" s="41"/>
      <c r="I637" s="234"/>
      <c r="J637" s="41"/>
      <c r="K637" s="41"/>
      <c r="L637" s="45"/>
      <c r="M637" s="235"/>
      <c r="N637" s="236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139</v>
      </c>
      <c r="AU637" s="18" t="s">
        <v>86</v>
      </c>
    </row>
    <row r="638" s="13" customFormat="1">
      <c r="A638" s="13"/>
      <c r="B638" s="237"/>
      <c r="C638" s="238"/>
      <c r="D638" s="232" t="s">
        <v>141</v>
      </c>
      <c r="E638" s="239" t="s">
        <v>1</v>
      </c>
      <c r="F638" s="240" t="s">
        <v>918</v>
      </c>
      <c r="G638" s="238"/>
      <c r="H638" s="241">
        <v>67.567999999999998</v>
      </c>
      <c r="I638" s="242"/>
      <c r="J638" s="238"/>
      <c r="K638" s="238"/>
      <c r="L638" s="243"/>
      <c r="M638" s="244"/>
      <c r="N638" s="245"/>
      <c r="O638" s="245"/>
      <c r="P638" s="245"/>
      <c r="Q638" s="245"/>
      <c r="R638" s="245"/>
      <c r="S638" s="245"/>
      <c r="T638" s="246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7" t="s">
        <v>141</v>
      </c>
      <c r="AU638" s="247" t="s">
        <v>86</v>
      </c>
      <c r="AV638" s="13" t="s">
        <v>86</v>
      </c>
      <c r="AW638" s="13" t="s">
        <v>32</v>
      </c>
      <c r="AX638" s="13" t="s">
        <v>77</v>
      </c>
      <c r="AY638" s="247" t="s">
        <v>131</v>
      </c>
    </row>
    <row r="639" s="14" customFormat="1">
      <c r="A639" s="14"/>
      <c r="B639" s="248"/>
      <c r="C639" s="249"/>
      <c r="D639" s="232" t="s">
        <v>141</v>
      </c>
      <c r="E639" s="250" t="s">
        <v>1</v>
      </c>
      <c r="F639" s="251" t="s">
        <v>159</v>
      </c>
      <c r="G639" s="249"/>
      <c r="H639" s="252">
        <v>67.567999999999998</v>
      </c>
      <c r="I639" s="253"/>
      <c r="J639" s="249"/>
      <c r="K639" s="249"/>
      <c r="L639" s="254"/>
      <c r="M639" s="255"/>
      <c r="N639" s="256"/>
      <c r="O639" s="256"/>
      <c r="P639" s="256"/>
      <c r="Q639" s="256"/>
      <c r="R639" s="256"/>
      <c r="S639" s="256"/>
      <c r="T639" s="257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8" t="s">
        <v>141</v>
      </c>
      <c r="AU639" s="258" t="s">
        <v>86</v>
      </c>
      <c r="AV639" s="14" t="s">
        <v>137</v>
      </c>
      <c r="AW639" s="14" t="s">
        <v>32</v>
      </c>
      <c r="AX639" s="14" t="s">
        <v>77</v>
      </c>
      <c r="AY639" s="258" t="s">
        <v>131</v>
      </c>
    </row>
    <row r="640" s="13" customFormat="1">
      <c r="A640" s="13"/>
      <c r="B640" s="237"/>
      <c r="C640" s="238"/>
      <c r="D640" s="232" t="s">
        <v>141</v>
      </c>
      <c r="E640" s="239" t="s">
        <v>1</v>
      </c>
      <c r="F640" s="240" t="s">
        <v>546</v>
      </c>
      <c r="G640" s="238"/>
      <c r="H640" s="241">
        <v>68</v>
      </c>
      <c r="I640" s="242"/>
      <c r="J640" s="238"/>
      <c r="K640" s="238"/>
      <c r="L640" s="243"/>
      <c r="M640" s="244"/>
      <c r="N640" s="245"/>
      <c r="O640" s="245"/>
      <c r="P640" s="245"/>
      <c r="Q640" s="245"/>
      <c r="R640" s="245"/>
      <c r="S640" s="245"/>
      <c r="T640" s="246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7" t="s">
        <v>141</v>
      </c>
      <c r="AU640" s="247" t="s">
        <v>86</v>
      </c>
      <c r="AV640" s="13" t="s">
        <v>86</v>
      </c>
      <c r="AW640" s="13" t="s">
        <v>32</v>
      </c>
      <c r="AX640" s="13" t="s">
        <v>82</v>
      </c>
      <c r="AY640" s="247" t="s">
        <v>131</v>
      </c>
    </row>
    <row r="641" s="2" customFormat="1" ht="37.8" customHeight="1">
      <c r="A641" s="39"/>
      <c r="B641" s="40"/>
      <c r="C641" s="219" t="s">
        <v>919</v>
      </c>
      <c r="D641" s="219" t="s">
        <v>133</v>
      </c>
      <c r="E641" s="220" t="s">
        <v>920</v>
      </c>
      <c r="F641" s="221" t="s">
        <v>921</v>
      </c>
      <c r="G641" s="222" t="s">
        <v>298</v>
      </c>
      <c r="H641" s="223">
        <v>8</v>
      </c>
      <c r="I641" s="224"/>
      <c r="J641" s="225">
        <f>ROUND(I641*H641,2)</f>
        <v>0</v>
      </c>
      <c r="K641" s="221" t="s">
        <v>1</v>
      </c>
      <c r="L641" s="45"/>
      <c r="M641" s="226" t="s">
        <v>1</v>
      </c>
      <c r="N641" s="227" t="s">
        <v>42</v>
      </c>
      <c r="O641" s="92"/>
      <c r="P641" s="228">
        <f>O641*H641</f>
        <v>0</v>
      </c>
      <c r="Q641" s="228">
        <v>0.015389999999999999</v>
      </c>
      <c r="R641" s="228">
        <f>Q641*H641</f>
        <v>0.12311999999999999</v>
      </c>
      <c r="S641" s="228">
        <v>0</v>
      </c>
      <c r="T641" s="229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30" t="s">
        <v>527</v>
      </c>
      <c r="AT641" s="230" t="s">
        <v>133</v>
      </c>
      <c r="AU641" s="230" t="s">
        <v>86</v>
      </c>
      <c r="AY641" s="18" t="s">
        <v>131</v>
      </c>
      <c r="BE641" s="231">
        <f>IF(N641="základní",J641,0)</f>
        <v>0</v>
      </c>
      <c r="BF641" s="231">
        <f>IF(N641="snížená",J641,0)</f>
        <v>0</v>
      </c>
      <c r="BG641" s="231">
        <f>IF(N641="zákl. přenesená",J641,0)</f>
        <v>0</v>
      </c>
      <c r="BH641" s="231">
        <f>IF(N641="sníž. přenesená",J641,0)</f>
        <v>0</v>
      </c>
      <c r="BI641" s="231">
        <f>IF(N641="nulová",J641,0)</f>
        <v>0</v>
      </c>
      <c r="BJ641" s="18" t="s">
        <v>82</v>
      </c>
      <c r="BK641" s="231">
        <f>ROUND(I641*H641,2)</f>
        <v>0</v>
      </c>
      <c r="BL641" s="18" t="s">
        <v>527</v>
      </c>
      <c r="BM641" s="230" t="s">
        <v>922</v>
      </c>
    </row>
    <row r="642" s="2" customFormat="1">
      <c r="A642" s="39"/>
      <c r="B642" s="40"/>
      <c r="C642" s="41"/>
      <c r="D642" s="232" t="s">
        <v>139</v>
      </c>
      <c r="E642" s="41"/>
      <c r="F642" s="233" t="s">
        <v>921</v>
      </c>
      <c r="G642" s="41"/>
      <c r="H642" s="41"/>
      <c r="I642" s="234"/>
      <c r="J642" s="41"/>
      <c r="K642" s="41"/>
      <c r="L642" s="45"/>
      <c r="M642" s="235"/>
      <c r="N642" s="236"/>
      <c r="O642" s="92"/>
      <c r="P642" s="92"/>
      <c r="Q642" s="92"/>
      <c r="R642" s="92"/>
      <c r="S642" s="92"/>
      <c r="T642" s="93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139</v>
      </c>
      <c r="AU642" s="18" t="s">
        <v>86</v>
      </c>
    </row>
    <row r="643" s="13" customFormat="1">
      <c r="A643" s="13"/>
      <c r="B643" s="237"/>
      <c r="C643" s="238"/>
      <c r="D643" s="232" t="s">
        <v>141</v>
      </c>
      <c r="E643" s="239" t="s">
        <v>1</v>
      </c>
      <c r="F643" s="240" t="s">
        <v>183</v>
      </c>
      <c r="G643" s="238"/>
      <c r="H643" s="241">
        <v>8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7" t="s">
        <v>141</v>
      </c>
      <c r="AU643" s="247" t="s">
        <v>86</v>
      </c>
      <c r="AV643" s="13" t="s">
        <v>86</v>
      </c>
      <c r="AW643" s="13" t="s">
        <v>32</v>
      </c>
      <c r="AX643" s="13" t="s">
        <v>77</v>
      </c>
      <c r="AY643" s="247" t="s">
        <v>131</v>
      </c>
    </row>
    <row r="644" s="14" customFormat="1">
      <c r="A644" s="14"/>
      <c r="B644" s="248"/>
      <c r="C644" s="249"/>
      <c r="D644" s="232" t="s">
        <v>141</v>
      </c>
      <c r="E644" s="250" t="s">
        <v>1</v>
      </c>
      <c r="F644" s="251" t="s">
        <v>159</v>
      </c>
      <c r="G644" s="249"/>
      <c r="H644" s="252">
        <v>8</v>
      </c>
      <c r="I644" s="253"/>
      <c r="J644" s="249"/>
      <c r="K644" s="249"/>
      <c r="L644" s="254"/>
      <c r="M644" s="291"/>
      <c r="N644" s="292"/>
      <c r="O644" s="292"/>
      <c r="P644" s="292"/>
      <c r="Q644" s="292"/>
      <c r="R644" s="292"/>
      <c r="S644" s="292"/>
      <c r="T644" s="29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8" t="s">
        <v>141</v>
      </c>
      <c r="AU644" s="258" t="s">
        <v>86</v>
      </c>
      <c r="AV644" s="14" t="s">
        <v>137</v>
      </c>
      <c r="AW644" s="14" t="s">
        <v>32</v>
      </c>
      <c r="AX644" s="14" t="s">
        <v>82</v>
      </c>
      <c r="AY644" s="258" t="s">
        <v>131</v>
      </c>
    </row>
    <row r="645" s="2" customFormat="1" ht="6.96" customHeight="1">
      <c r="A645" s="39"/>
      <c r="B645" s="67"/>
      <c r="C645" s="68"/>
      <c r="D645" s="68"/>
      <c r="E645" s="68"/>
      <c r="F645" s="68"/>
      <c r="G645" s="68"/>
      <c r="H645" s="68"/>
      <c r="I645" s="68"/>
      <c r="J645" s="68"/>
      <c r="K645" s="68"/>
      <c r="L645" s="45"/>
      <c r="M645" s="39"/>
      <c r="O645" s="39"/>
      <c r="P645" s="39"/>
      <c r="Q645" s="39"/>
      <c r="R645" s="39"/>
      <c r="S645" s="39"/>
      <c r="T645" s="39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</row>
  </sheetData>
  <sheetProtection sheet="1" autoFilter="0" formatColumns="0" formatRows="0" objects="1" scenarios="1" spinCount="100000" saltValue="EyQwgol774aNIFvVfA00EQl7Ef+bKeLBgT6VrKpxAnLQeqetmvv3tk9NHujDqDBuMfC5A/zyQnw8ua/t7hTUfA==" hashValue="B8JB6CknZSllQX30ZYXE0ipjeFo/S11xCKnsakYw5yUna3sTch+M8jPMJRdo0jIgNhx65/H6A+KWWUoyu017Aw==" algorithmName="SHA-512" password="CC35"/>
  <autoFilter ref="C126:K644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 xml:space="preserve">Rekonstrukce místní komunikace Soukenická  a Václavská sil. III/193 52, Staňkov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923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924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ROUND((SUM(BE128:BE1073)),  2)</f>
        <v>0</v>
      </c>
      <c r="G33" s="39"/>
      <c r="H33" s="39"/>
      <c r="I33" s="156">
        <v>0.20999999999999999</v>
      </c>
      <c r="J33" s="155">
        <f>ROUND(((SUM(BE128:BE1073))*I33),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ROUND((SUM(BF128:BF1073)),  2)</f>
        <v>0</v>
      </c>
      <c r="G34" s="39"/>
      <c r="H34" s="39"/>
      <c r="I34" s="156">
        <v>0.14999999999999999</v>
      </c>
      <c r="J34" s="155">
        <f>ROUND(((SUM(BF128:BF1073))*I34),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ROUND((SUM(BG128:BG1073)),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ROUND((SUM(BH128:BH1073)),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ROUND((SUM(BI128:BI1073)),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 xml:space="preserve">Rekonstrukce místní komunikace Soukenická  a Václavská sil. III/193 52, Staňkov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 xml:space="preserve">2 - SO 102a  CHodníky a zpevněné plochy REALIZACE V RÁMCI STAVBY město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město  Staňkov Václavská a Soukenická  </v>
      </c>
      <c r="G89" s="41"/>
      <c r="H89" s="41"/>
      <c r="I89" s="33" t="s">
        <v>22</v>
      </c>
      <c r="J89" s="80" t="str">
        <f>IF(J12="","",J12)</f>
        <v>30. 1. 2023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Staňkov</v>
      </c>
      <c r="G91" s="41"/>
      <c r="H91" s="41"/>
      <c r="I91" s="33" t="s">
        <v>30</v>
      </c>
      <c r="J91" s="37" t="str">
        <f>E21</f>
        <v>J.Miška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Richtrová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106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107</v>
      </c>
      <c r="E99" s="189"/>
      <c r="F99" s="189"/>
      <c r="G99" s="189"/>
      <c r="H99" s="189"/>
      <c r="I99" s="189"/>
      <c r="J99" s="190">
        <f>J289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108</v>
      </c>
      <c r="E100" s="189"/>
      <c r="F100" s="189"/>
      <c r="G100" s="189"/>
      <c r="H100" s="189"/>
      <c r="I100" s="189"/>
      <c r="J100" s="190">
        <f>J300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109</v>
      </c>
      <c r="E101" s="189"/>
      <c r="F101" s="189"/>
      <c r="G101" s="189"/>
      <c r="H101" s="189"/>
      <c r="I101" s="189"/>
      <c r="J101" s="190">
        <f>J339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110</v>
      </c>
      <c r="E102" s="189"/>
      <c r="F102" s="189"/>
      <c r="G102" s="189"/>
      <c r="H102" s="189"/>
      <c r="I102" s="189"/>
      <c r="J102" s="190">
        <f>J606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111</v>
      </c>
      <c r="E103" s="189"/>
      <c r="F103" s="189"/>
      <c r="G103" s="189"/>
      <c r="H103" s="189"/>
      <c r="I103" s="189"/>
      <c r="J103" s="190">
        <f>J755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925</v>
      </c>
      <c r="E104" s="189"/>
      <c r="F104" s="189"/>
      <c r="G104" s="189"/>
      <c r="H104" s="189"/>
      <c r="I104" s="189"/>
      <c r="J104" s="190">
        <f>J991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112</v>
      </c>
      <c r="E105" s="189"/>
      <c r="F105" s="189"/>
      <c r="G105" s="189"/>
      <c r="H105" s="189"/>
      <c r="I105" s="189"/>
      <c r="J105" s="190">
        <f>J1046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926</v>
      </c>
      <c r="E106" s="183"/>
      <c r="F106" s="183"/>
      <c r="G106" s="183"/>
      <c r="H106" s="183"/>
      <c r="I106" s="183"/>
      <c r="J106" s="184">
        <f>J1049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927</v>
      </c>
      <c r="E107" s="189"/>
      <c r="F107" s="189"/>
      <c r="G107" s="189"/>
      <c r="H107" s="189"/>
      <c r="I107" s="189"/>
      <c r="J107" s="190">
        <f>J1050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928</v>
      </c>
      <c r="E108" s="189"/>
      <c r="F108" s="189"/>
      <c r="G108" s="189"/>
      <c r="H108" s="189"/>
      <c r="I108" s="189"/>
      <c r="J108" s="190">
        <f>J1062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6.25" customHeight="1">
      <c r="A118" s="39"/>
      <c r="B118" s="40"/>
      <c r="C118" s="41"/>
      <c r="D118" s="41"/>
      <c r="E118" s="175" t="str">
        <f>E7</f>
        <v xml:space="preserve">Rekonstrukce místní komunikace Soukenická  a Václavská sil. III/193 52, Staňkov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96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30" customHeight="1">
      <c r="A120" s="39"/>
      <c r="B120" s="40"/>
      <c r="C120" s="41"/>
      <c r="D120" s="41"/>
      <c r="E120" s="77" t="str">
        <f>E9</f>
        <v xml:space="preserve">2 - SO 102a  CHodníky a zpevněné plochy REALIZACE V RÁMCI STAVBY město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 xml:space="preserve">město  Staňkov Václavská a Soukenická  </v>
      </c>
      <c r="G122" s="41"/>
      <c r="H122" s="41"/>
      <c r="I122" s="33" t="s">
        <v>22</v>
      </c>
      <c r="J122" s="80" t="str">
        <f>IF(J12="","",J12)</f>
        <v>30. 1. 2023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E15</f>
        <v>Město Staňkov</v>
      </c>
      <c r="G124" s="41"/>
      <c r="H124" s="41"/>
      <c r="I124" s="33" t="s">
        <v>30</v>
      </c>
      <c r="J124" s="37" t="str">
        <f>E21</f>
        <v>J.Miška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IF(E18="","",E18)</f>
        <v>Vyplň údaj</v>
      </c>
      <c r="G125" s="41"/>
      <c r="H125" s="41"/>
      <c r="I125" s="33" t="s">
        <v>33</v>
      </c>
      <c r="J125" s="37" t="str">
        <f>E24</f>
        <v>Richtrová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117</v>
      </c>
      <c r="D127" s="195" t="s">
        <v>62</v>
      </c>
      <c r="E127" s="195" t="s">
        <v>58</v>
      </c>
      <c r="F127" s="195" t="s">
        <v>59</v>
      </c>
      <c r="G127" s="195" t="s">
        <v>118</v>
      </c>
      <c r="H127" s="195" t="s">
        <v>119</v>
      </c>
      <c r="I127" s="195" t="s">
        <v>120</v>
      </c>
      <c r="J127" s="195" t="s">
        <v>102</v>
      </c>
      <c r="K127" s="196" t="s">
        <v>121</v>
      </c>
      <c r="L127" s="197"/>
      <c r="M127" s="101" t="s">
        <v>1</v>
      </c>
      <c r="N127" s="102" t="s">
        <v>41</v>
      </c>
      <c r="O127" s="102" t="s">
        <v>122</v>
      </c>
      <c r="P127" s="102" t="s">
        <v>123</v>
      </c>
      <c r="Q127" s="102" t="s">
        <v>124</v>
      </c>
      <c r="R127" s="102" t="s">
        <v>125</v>
      </c>
      <c r="S127" s="102" t="s">
        <v>126</v>
      </c>
      <c r="T127" s="103" t="s">
        <v>127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128</v>
      </c>
      <c r="D128" s="41"/>
      <c r="E128" s="41"/>
      <c r="F128" s="41"/>
      <c r="G128" s="41"/>
      <c r="H128" s="41"/>
      <c r="I128" s="41"/>
      <c r="J128" s="198">
        <f>BK128</f>
        <v>0</v>
      </c>
      <c r="K128" s="41"/>
      <c r="L128" s="45"/>
      <c r="M128" s="104"/>
      <c r="N128" s="199"/>
      <c r="O128" s="105"/>
      <c r="P128" s="200">
        <f>P129+P1049</f>
        <v>0</v>
      </c>
      <c r="Q128" s="105"/>
      <c r="R128" s="200">
        <f>R129+R1049</f>
        <v>529.00808459999996</v>
      </c>
      <c r="S128" s="105"/>
      <c r="T128" s="201">
        <f>T129+T1049</f>
        <v>493.9280599999999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76</v>
      </c>
      <c r="AU128" s="18" t="s">
        <v>104</v>
      </c>
      <c r="BK128" s="202">
        <f>BK129+BK1049</f>
        <v>0</v>
      </c>
    </row>
    <row r="129" s="12" customFormat="1" ht="25.92" customHeight="1">
      <c r="A129" s="12"/>
      <c r="B129" s="203"/>
      <c r="C129" s="204"/>
      <c r="D129" s="205" t="s">
        <v>76</v>
      </c>
      <c r="E129" s="206" t="s">
        <v>129</v>
      </c>
      <c r="F129" s="206" t="s">
        <v>130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P130+P289+P300+P339+P606+P755+P991+P1046</f>
        <v>0</v>
      </c>
      <c r="Q129" s="211"/>
      <c r="R129" s="212">
        <f>R130+R289+R300+R339+R606+R755+R991+R1046</f>
        <v>528.88479339999992</v>
      </c>
      <c r="S129" s="211"/>
      <c r="T129" s="213">
        <f>T130+T289+T300+T339+T606+T755+T991+T1046</f>
        <v>493.9280599999999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82</v>
      </c>
      <c r="AT129" s="215" t="s">
        <v>76</v>
      </c>
      <c r="AU129" s="215" t="s">
        <v>77</v>
      </c>
      <c r="AY129" s="214" t="s">
        <v>131</v>
      </c>
      <c r="BK129" s="216">
        <f>BK130+BK289+BK300+BK339+BK606+BK755+BK991+BK1046</f>
        <v>0</v>
      </c>
    </row>
    <row r="130" s="12" customFormat="1" ht="22.8" customHeight="1">
      <c r="A130" s="12"/>
      <c r="B130" s="203"/>
      <c r="C130" s="204"/>
      <c r="D130" s="205" t="s">
        <v>76</v>
      </c>
      <c r="E130" s="217" t="s">
        <v>82</v>
      </c>
      <c r="F130" s="217" t="s">
        <v>132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SUM(P131:P288)</f>
        <v>0</v>
      </c>
      <c r="Q130" s="211"/>
      <c r="R130" s="212">
        <f>SUM(R131:R288)</f>
        <v>69.041055</v>
      </c>
      <c r="S130" s="211"/>
      <c r="T130" s="213">
        <f>SUM(T131:T288)</f>
        <v>482.0954999999999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82</v>
      </c>
      <c r="AT130" s="215" t="s">
        <v>76</v>
      </c>
      <c r="AU130" s="215" t="s">
        <v>82</v>
      </c>
      <c r="AY130" s="214" t="s">
        <v>131</v>
      </c>
      <c r="BK130" s="216">
        <f>SUM(BK131:BK288)</f>
        <v>0</v>
      </c>
    </row>
    <row r="131" s="2" customFormat="1" ht="24.15" customHeight="1">
      <c r="A131" s="39"/>
      <c r="B131" s="40"/>
      <c r="C131" s="219" t="s">
        <v>82</v>
      </c>
      <c r="D131" s="219" t="s">
        <v>133</v>
      </c>
      <c r="E131" s="220" t="s">
        <v>929</v>
      </c>
      <c r="F131" s="221" t="s">
        <v>930</v>
      </c>
      <c r="G131" s="222" t="s">
        <v>136</v>
      </c>
      <c r="H131" s="223">
        <v>40</v>
      </c>
      <c r="I131" s="224"/>
      <c r="J131" s="225">
        <f>ROUND(I131*H131,2)</f>
        <v>0</v>
      </c>
      <c r="K131" s="221" t="s">
        <v>155</v>
      </c>
      <c r="L131" s="45"/>
      <c r="M131" s="226" t="s">
        <v>1</v>
      </c>
      <c r="N131" s="227" t="s">
        <v>42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137</v>
      </c>
      <c r="AT131" s="230" t="s">
        <v>133</v>
      </c>
      <c r="AU131" s="230" t="s">
        <v>86</v>
      </c>
      <c r="AY131" s="18" t="s">
        <v>131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82</v>
      </c>
      <c r="BK131" s="231">
        <f>ROUND(I131*H131,2)</f>
        <v>0</v>
      </c>
      <c r="BL131" s="18" t="s">
        <v>137</v>
      </c>
      <c r="BM131" s="230" t="s">
        <v>931</v>
      </c>
    </row>
    <row r="132" s="2" customFormat="1">
      <c r="A132" s="39"/>
      <c r="B132" s="40"/>
      <c r="C132" s="41"/>
      <c r="D132" s="232" t="s">
        <v>139</v>
      </c>
      <c r="E132" s="41"/>
      <c r="F132" s="233" t="s">
        <v>932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139</v>
      </c>
      <c r="AU132" s="18" t="s">
        <v>86</v>
      </c>
    </row>
    <row r="133" s="13" customFormat="1">
      <c r="A133" s="13"/>
      <c r="B133" s="237"/>
      <c r="C133" s="238"/>
      <c r="D133" s="232" t="s">
        <v>141</v>
      </c>
      <c r="E133" s="239" t="s">
        <v>1</v>
      </c>
      <c r="F133" s="240" t="s">
        <v>933</v>
      </c>
      <c r="G133" s="238"/>
      <c r="H133" s="241">
        <v>40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141</v>
      </c>
      <c r="AU133" s="247" t="s">
        <v>86</v>
      </c>
      <c r="AV133" s="13" t="s">
        <v>86</v>
      </c>
      <c r="AW133" s="13" t="s">
        <v>32</v>
      </c>
      <c r="AX133" s="13" t="s">
        <v>82</v>
      </c>
      <c r="AY133" s="247" t="s">
        <v>131</v>
      </c>
    </row>
    <row r="134" s="2" customFormat="1" ht="24.15" customHeight="1">
      <c r="A134" s="39"/>
      <c r="B134" s="40"/>
      <c r="C134" s="219" t="s">
        <v>86</v>
      </c>
      <c r="D134" s="219" t="s">
        <v>133</v>
      </c>
      <c r="E134" s="220" t="s">
        <v>934</v>
      </c>
      <c r="F134" s="221" t="s">
        <v>935</v>
      </c>
      <c r="G134" s="222" t="s">
        <v>136</v>
      </c>
      <c r="H134" s="223">
        <v>846</v>
      </c>
      <c r="I134" s="224"/>
      <c r="J134" s="225">
        <f>ROUND(I134*H134,2)</f>
        <v>0</v>
      </c>
      <c r="K134" s="221" t="s">
        <v>155</v>
      </c>
      <c r="L134" s="45"/>
      <c r="M134" s="226" t="s">
        <v>1</v>
      </c>
      <c r="N134" s="227" t="s">
        <v>42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137</v>
      </c>
      <c r="AT134" s="230" t="s">
        <v>133</v>
      </c>
      <c r="AU134" s="230" t="s">
        <v>86</v>
      </c>
      <c r="AY134" s="18" t="s">
        <v>131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82</v>
      </c>
      <c r="BK134" s="231">
        <f>ROUND(I134*H134,2)</f>
        <v>0</v>
      </c>
      <c r="BL134" s="18" t="s">
        <v>137</v>
      </c>
      <c r="BM134" s="230" t="s">
        <v>936</v>
      </c>
    </row>
    <row r="135" s="2" customFormat="1">
      <c r="A135" s="39"/>
      <c r="B135" s="40"/>
      <c r="C135" s="41"/>
      <c r="D135" s="232" t="s">
        <v>139</v>
      </c>
      <c r="E135" s="41"/>
      <c r="F135" s="233" t="s">
        <v>937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139</v>
      </c>
      <c r="AU135" s="18" t="s">
        <v>86</v>
      </c>
    </row>
    <row r="136" s="13" customFormat="1">
      <c r="A136" s="13"/>
      <c r="B136" s="237"/>
      <c r="C136" s="238"/>
      <c r="D136" s="232" t="s">
        <v>141</v>
      </c>
      <c r="E136" s="239" t="s">
        <v>1</v>
      </c>
      <c r="F136" s="240" t="s">
        <v>938</v>
      </c>
      <c r="G136" s="238"/>
      <c r="H136" s="241">
        <v>846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141</v>
      </c>
      <c r="AU136" s="247" t="s">
        <v>86</v>
      </c>
      <c r="AV136" s="13" t="s">
        <v>86</v>
      </c>
      <c r="AW136" s="13" t="s">
        <v>32</v>
      </c>
      <c r="AX136" s="13" t="s">
        <v>82</v>
      </c>
      <c r="AY136" s="247" t="s">
        <v>131</v>
      </c>
    </row>
    <row r="137" s="2" customFormat="1" ht="33" customHeight="1">
      <c r="A137" s="39"/>
      <c r="B137" s="40"/>
      <c r="C137" s="219" t="s">
        <v>89</v>
      </c>
      <c r="D137" s="219" t="s">
        <v>133</v>
      </c>
      <c r="E137" s="220" t="s">
        <v>134</v>
      </c>
      <c r="F137" s="221" t="s">
        <v>135</v>
      </c>
      <c r="G137" s="222" t="s">
        <v>136</v>
      </c>
      <c r="H137" s="223">
        <v>56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42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0.28999999999999998</v>
      </c>
      <c r="T137" s="229">
        <f>S137*H137</f>
        <v>16.239999999999998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137</v>
      </c>
      <c r="AT137" s="230" t="s">
        <v>133</v>
      </c>
      <c r="AU137" s="230" t="s">
        <v>86</v>
      </c>
      <c r="AY137" s="18" t="s">
        <v>131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82</v>
      </c>
      <c r="BK137" s="231">
        <f>ROUND(I137*H137,2)</f>
        <v>0</v>
      </c>
      <c r="BL137" s="18" t="s">
        <v>137</v>
      </c>
      <c r="BM137" s="230" t="s">
        <v>939</v>
      </c>
    </row>
    <row r="138" s="2" customFormat="1">
      <c r="A138" s="39"/>
      <c r="B138" s="40"/>
      <c r="C138" s="41"/>
      <c r="D138" s="232" t="s">
        <v>139</v>
      </c>
      <c r="E138" s="41"/>
      <c r="F138" s="233" t="s">
        <v>940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139</v>
      </c>
      <c r="AU138" s="18" t="s">
        <v>86</v>
      </c>
    </row>
    <row r="139" s="13" customFormat="1">
      <c r="A139" s="13"/>
      <c r="B139" s="237"/>
      <c r="C139" s="238"/>
      <c r="D139" s="232" t="s">
        <v>141</v>
      </c>
      <c r="E139" s="239" t="s">
        <v>1</v>
      </c>
      <c r="F139" s="240" t="s">
        <v>941</v>
      </c>
      <c r="G139" s="238"/>
      <c r="H139" s="241">
        <v>56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141</v>
      </c>
      <c r="AU139" s="247" t="s">
        <v>86</v>
      </c>
      <c r="AV139" s="13" t="s">
        <v>86</v>
      </c>
      <c r="AW139" s="13" t="s">
        <v>32</v>
      </c>
      <c r="AX139" s="13" t="s">
        <v>82</v>
      </c>
      <c r="AY139" s="247" t="s">
        <v>131</v>
      </c>
    </row>
    <row r="140" s="2" customFormat="1" ht="24.15" customHeight="1">
      <c r="A140" s="39"/>
      <c r="B140" s="40"/>
      <c r="C140" s="219" t="s">
        <v>137</v>
      </c>
      <c r="D140" s="219" t="s">
        <v>133</v>
      </c>
      <c r="E140" s="220" t="s">
        <v>942</v>
      </c>
      <c r="F140" s="221" t="s">
        <v>943</v>
      </c>
      <c r="G140" s="222" t="s">
        <v>136</v>
      </c>
      <c r="H140" s="223">
        <v>143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42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0.17000000000000001</v>
      </c>
      <c r="T140" s="229">
        <f>S140*H140</f>
        <v>24.310000000000002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137</v>
      </c>
      <c r="AT140" s="230" t="s">
        <v>133</v>
      </c>
      <c r="AU140" s="230" t="s">
        <v>86</v>
      </c>
      <c r="AY140" s="18" t="s">
        <v>131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82</v>
      </c>
      <c r="BK140" s="231">
        <f>ROUND(I140*H140,2)</f>
        <v>0</v>
      </c>
      <c r="BL140" s="18" t="s">
        <v>137</v>
      </c>
      <c r="BM140" s="230" t="s">
        <v>944</v>
      </c>
    </row>
    <row r="141" s="2" customFormat="1">
      <c r="A141" s="39"/>
      <c r="B141" s="40"/>
      <c r="C141" s="41"/>
      <c r="D141" s="232" t="s">
        <v>139</v>
      </c>
      <c r="E141" s="41"/>
      <c r="F141" s="233" t="s">
        <v>945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139</v>
      </c>
      <c r="AU141" s="18" t="s">
        <v>86</v>
      </c>
    </row>
    <row r="142" s="13" customFormat="1">
      <c r="A142" s="13"/>
      <c r="B142" s="237"/>
      <c r="C142" s="238"/>
      <c r="D142" s="232" t="s">
        <v>141</v>
      </c>
      <c r="E142" s="239" t="s">
        <v>1</v>
      </c>
      <c r="F142" s="240" t="s">
        <v>946</v>
      </c>
      <c r="G142" s="238"/>
      <c r="H142" s="241">
        <v>143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141</v>
      </c>
      <c r="AU142" s="247" t="s">
        <v>86</v>
      </c>
      <c r="AV142" s="13" t="s">
        <v>86</v>
      </c>
      <c r="AW142" s="13" t="s">
        <v>32</v>
      </c>
      <c r="AX142" s="13" t="s">
        <v>82</v>
      </c>
      <c r="AY142" s="247" t="s">
        <v>131</v>
      </c>
    </row>
    <row r="143" s="2" customFormat="1" ht="24.15" customHeight="1">
      <c r="A143" s="39"/>
      <c r="B143" s="40"/>
      <c r="C143" s="219" t="s">
        <v>160</v>
      </c>
      <c r="D143" s="219" t="s">
        <v>133</v>
      </c>
      <c r="E143" s="220" t="s">
        <v>947</v>
      </c>
      <c r="F143" s="221" t="s">
        <v>948</v>
      </c>
      <c r="G143" s="222" t="s">
        <v>136</v>
      </c>
      <c r="H143" s="223">
        <v>132.5</v>
      </c>
      <c r="I143" s="224"/>
      <c r="J143" s="225">
        <f>ROUND(I143*H143,2)</f>
        <v>0</v>
      </c>
      <c r="K143" s="221" t="s">
        <v>155</v>
      </c>
      <c r="L143" s="45"/>
      <c r="M143" s="226" t="s">
        <v>1</v>
      </c>
      <c r="N143" s="227" t="s">
        <v>42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0.098000000000000004</v>
      </c>
      <c r="T143" s="229">
        <f>S143*H143</f>
        <v>12.985000000000001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137</v>
      </c>
      <c r="AT143" s="230" t="s">
        <v>133</v>
      </c>
      <c r="AU143" s="230" t="s">
        <v>86</v>
      </c>
      <c r="AY143" s="18" t="s">
        <v>131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82</v>
      </c>
      <c r="BK143" s="231">
        <f>ROUND(I143*H143,2)</f>
        <v>0</v>
      </c>
      <c r="BL143" s="18" t="s">
        <v>137</v>
      </c>
      <c r="BM143" s="230" t="s">
        <v>949</v>
      </c>
    </row>
    <row r="144" s="2" customFormat="1">
      <c r="A144" s="39"/>
      <c r="B144" s="40"/>
      <c r="C144" s="41"/>
      <c r="D144" s="232" t="s">
        <v>139</v>
      </c>
      <c r="E144" s="41"/>
      <c r="F144" s="233" t="s">
        <v>950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139</v>
      </c>
      <c r="AU144" s="18" t="s">
        <v>86</v>
      </c>
    </row>
    <row r="145" s="13" customFormat="1">
      <c r="A145" s="13"/>
      <c r="B145" s="237"/>
      <c r="C145" s="238"/>
      <c r="D145" s="232" t="s">
        <v>141</v>
      </c>
      <c r="E145" s="239" t="s">
        <v>1</v>
      </c>
      <c r="F145" s="240" t="s">
        <v>951</v>
      </c>
      <c r="G145" s="238"/>
      <c r="H145" s="241">
        <v>132.5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141</v>
      </c>
      <c r="AU145" s="247" t="s">
        <v>86</v>
      </c>
      <c r="AV145" s="13" t="s">
        <v>86</v>
      </c>
      <c r="AW145" s="13" t="s">
        <v>32</v>
      </c>
      <c r="AX145" s="13" t="s">
        <v>77</v>
      </c>
      <c r="AY145" s="247" t="s">
        <v>131</v>
      </c>
    </row>
    <row r="146" s="14" customFormat="1">
      <c r="A146" s="14"/>
      <c r="B146" s="248"/>
      <c r="C146" s="249"/>
      <c r="D146" s="232" t="s">
        <v>141</v>
      </c>
      <c r="E146" s="250" t="s">
        <v>1</v>
      </c>
      <c r="F146" s="251" t="s">
        <v>159</v>
      </c>
      <c r="G146" s="249"/>
      <c r="H146" s="252">
        <v>132.5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141</v>
      </c>
      <c r="AU146" s="258" t="s">
        <v>86</v>
      </c>
      <c r="AV146" s="14" t="s">
        <v>137</v>
      </c>
      <c r="AW146" s="14" t="s">
        <v>32</v>
      </c>
      <c r="AX146" s="14" t="s">
        <v>82</v>
      </c>
      <c r="AY146" s="258" t="s">
        <v>131</v>
      </c>
    </row>
    <row r="147" s="2" customFormat="1" ht="24.15" customHeight="1">
      <c r="A147" s="39"/>
      <c r="B147" s="40"/>
      <c r="C147" s="219" t="s">
        <v>168</v>
      </c>
      <c r="D147" s="219" t="s">
        <v>133</v>
      </c>
      <c r="E147" s="220" t="s">
        <v>952</v>
      </c>
      <c r="F147" s="221" t="s">
        <v>953</v>
      </c>
      <c r="G147" s="222" t="s">
        <v>136</v>
      </c>
      <c r="H147" s="223">
        <v>889</v>
      </c>
      <c r="I147" s="224"/>
      <c r="J147" s="225">
        <f>ROUND(I147*H147,2)</f>
        <v>0</v>
      </c>
      <c r="K147" s="221" t="s">
        <v>155</v>
      </c>
      <c r="L147" s="45"/>
      <c r="M147" s="226" t="s">
        <v>1</v>
      </c>
      <c r="N147" s="227" t="s">
        <v>42</v>
      </c>
      <c r="O147" s="92"/>
      <c r="P147" s="228">
        <f>O147*H147</f>
        <v>0</v>
      </c>
      <c r="Q147" s="228">
        <v>1.0000000000000001E-05</v>
      </c>
      <c r="R147" s="228">
        <f>Q147*H147</f>
        <v>0.0088900000000000003</v>
      </c>
      <c r="S147" s="228">
        <v>0.091999999999999998</v>
      </c>
      <c r="T147" s="229">
        <f>S147*H147</f>
        <v>81.787999999999997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137</v>
      </c>
      <c r="AT147" s="230" t="s">
        <v>133</v>
      </c>
      <c r="AU147" s="230" t="s">
        <v>86</v>
      </c>
      <c r="AY147" s="18" t="s">
        <v>131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82</v>
      </c>
      <c r="BK147" s="231">
        <f>ROUND(I147*H147,2)</f>
        <v>0</v>
      </c>
      <c r="BL147" s="18" t="s">
        <v>137</v>
      </c>
      <c r="BM147" s="230" t="s">
        <v>954</v>
      </c>
    </row>
    <row r="148" s="2" customFormat="1">
      <c r="A148" s="39"/>
      <c r="B148" s="40"/>
      <c r="C148" s="41"/>
      <c r="D148" s="232" t="s">
        <v>139</v>
      </c>
      <c r="E148" s="41"/>
      <c r="F148" s="233" t="s">
        <v>955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139</v>
      </c>
      <c r="AU148" s="18" t="s">
        <v>86</v>
      </c>
    </row>
    <row r="149" s="13" customFormat="1">
      <c r="A149" s="13"/>
      <c r="B149" s="237"/>
      <c r="C149" s="238"/>
      <c r="D149" s="232" t="s">
        <v>141</v>
      </c>
      <c r="E149" s="239" t="s">
        <v>1</v>
      </c>
      <c r="F149" s="240" t="s">
        <v>956</v>
      </c>
      <c r="G149" s="238"/>
      <c r="H149" s="241">
        <v>889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141</v>
      </c>
      <c r="AU149" s="247" t="s">
        <v>86</v>
      </c>
      <c r="AV149" s="13" t="s">
        <v>86</v>
      </c>
      <c r="AW149" s="13" t="s">
        <v>32</v>
      </c>
      <c r="AX149" s="13" t="s">
        <v>82</v>
      </c>
      <c r="AY149" s="247" t="s">
        <v>131</v>
      </c>
    </row>
    <row r="150" s="2" customFormat="1" ht="24.15" customHeight="1">
      <c r="A150" s="39"/>
      <c r="B150" s="40"/>
      <c r="C150" s="219" t="s">
        <v>176</v>
      </c>
      <c r="D150" s="219" t="s">
        <v>133</v>
      </c>
      <c r="E150" s="220" t="s">
        <v>957</v>
      </c>
      <c r="F150" s="221" t="s">
        <v>958</v>
      </c>
      <c r="G150" s="222" t="s">
        <v>136</v>
      </c>
      <c r="H150" s="223">
        <v>1373.5</v>
      </c>
      <c r="I150" s="224"/>
      <c r="J150" s="225">
        <f>ROUND(I150*H150,2)</f>
        <v>0</v>
      </c>
      <c r="K150" s="221" t="s">
        <v>155</v>
      </c>
      <c r="L150" s="45"/>
      <c r="M150" s="226" t="s">
        <v>1</v>
      </c>
      <c r="N150" s="227" t="s">
        <v>42</v>
      </c>
      <c r="O150" s="92"/>
      <c r="P150" s="228">
        <f>O150*H150</f>
        <v>0</v>
      </c>
      <c r="Q150" s="228">
        <v>1.0000000000000001E-05</v>
      </c>
      <c r="R150" s="228">
        <f>Q150*H150</f>
        <v>0.013735000000000001</v>
      </c>
      <c r="S150" s="228">
        <v>0.11500000000000001</v>
      </c>
      <c r="T150" s="229">
        <f>S150*H150</f>
        <v>157.95250000000002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137</v>
      </c>
      <c r="AT150" s="230" t="s">
        <v>133</v>
      </c>
      <c r="AU150" s="230" t="s">
        <v>86</v>
      </c>
      <c r="AY150" s="18" t="s">
        <v>131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82</v>
      </c>
      <c r="BK150" s="231">
        <f>ROUND(I150*H150,2)</f>
        <v>0</v>
      </c>
      <c r="BL150" s="18" t="s">
        <v>137</v>
      </c>
      <c r="BM150" s="230" t="s">
        <v>959</v>
      </c>
    </row>
    <row r="151" s="2" customFormat="1">
      <c r="A151" s="39"/>
      <c r="B151" s="40"/>
      <c r="C151" s="41"/>
      <c r="D151" s="232" t="s">
        <v>139</v>
      </c>
      <c r="E151" s="41"/>
      <c r="F151" s="233" t="s">
        <v>960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139</v>
      </c>
      <c r="AU151" s="18" t="s">
        <v>86</v>
      </c>
    </row>
    <row r="152" s="13" customFormat="1">
      <c r="A152" s="13"/>
      <c r="B152" s="237"/>
      <c r="C152" s="238"/>
      <c r="D152" s="232" t="s">
        <v>141</v>
      </c>
      <c r="E152" s="239" t="s">
        <v>1</v>
      </c>
      <c r="F152" s="240" t="s">
        <v>961</v>
      </c>
      <c r="G152" s="238"/>
      <c r="H152" s="241">
        <v>1373.5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141</v>
      </c>
      <c r="AU152" s="247" t="s">
        <v>86</v>
      </c>
      <c r="AV152" s="13" t="s">
        <v>86</v>
      </c>
      <c r="AW152" s="13" t="s">
        <v>32</v>
      </c>
      <c r="AX152" s="13" t="s">
        <v>77</v>
      </c>
      <c r="AY152" s="247" t="s">
        <v>131</v>
      </c>
    </row>
    <row r="153" s="14" customFormat="1">
      <c r="A153" s="14"/>
      <c r="B153" s="248"/>
      <c r="C153" s="249"/>
      <c r="D153" s="232" t="s">
        <v>141</v>
      </c>
      <c r="E153" s="250" t="s">
        <v>1</v>
      </c>
      <c r="F153" s="251" t="s">
        <v>159</v>
      </c>
      <c r="G153" s="249"/>
      <c r="H153" s="252">
        <v>1373.5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8" t="s">
        <v>141</v>
      </c>
      <c r="AU153" s="258" t="s">
        <v>86</v>
      </c>
      <c r="AV153" s="14" t="s">
        <v>137</v>
      </c>
      <c r="AW153" s="14" t="s">
        <v>32</v>
      </c>
      <c r="AX153" s="14" t="s">
        <v>82</v>
      </c>
      <c r="AY153" s="258" t="s">
        <v>131</v>
      </c>
    </row>
    <row r="154" s="2" customFormat="1" ht="16.5" customHeight="1">
      <c r="A154" s="39"/>
      <c r="B154" s="40"/>
      <c r="C154" s="219" t="s">
        <v>183</v>
      </c>
      <c r="D154" s="219" t="s">
        <v>133</v>
      </c>
      <c r="E154" s="220" t="s">
        <v>962</v>
      </c>
      <c r="F154" s="221" t="s">
        <v>963</v>
      </c>
      <c r="G154" s="222" t="s">
        <v>267</v>
      </c>
      <c r="H154" s="223">
        <v>646</v>
      </c>
      <c r="I154" s="224"/>
      <c r="J154" s="225">
        <f>ROUND(I154*H154,2)</f>
        <v>0</v>
      </c>
      <c r="K154" s="221" t="s">
        <v>155</v>
      </c>
      <c r="L154" s="45"/>
      <c r="M154" s="226" t="s">
        <v>1</v>
      </c>
      <c r="N154" s="227" t="s">
        <v>42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0.28999999999999998</v>
      </c>
      <c r="T154" s="229">
        <f>S154*H154</f>
        <v>187.33999999999998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137</v>
      </c>
      <c r="AT154" s="230" t="s">
        <v>133</v>
      </c>
      <c r="AU154" s="230" t="s">
        <v>86</v>
      </c>
      <c r="AY154" s="18" t="s">
        <v>131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82</v>
      </c>
      <c r="BK154" s="231">
        <f>ROUND(I154*H154,2)</f>
        <v>0</v>
      </c>
      <c r="BL154" s="18" t="s">
        <v>137</v>
      </c>
      <c r="BM154" s="230" t="s">
        <v>964</v>
      </c>
    </row>
    <row r="155" s="2" customFormat="1">
      <c r="A155" s="39"/>
      <c r="B155" s="40"/>
      <c r="C155" s="41"/>
      <c r="D155" s="232" t="s">
        <v>139</v>
      </c>
      <c r="E155" s="41"/>
      <c r="F155" s="233" t="s">
        <v>965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139</v>
      </c>
      <c r="AU155" s="18" t="s">
        <v>86</v>
      </c>
    </row>
    <row r="156" s="13" customFormat="1">
      <c r="A156" s="13"/>
      <c r="B156" s="237"/>
      <c r="C156" s="238"/>
      <c r="D156" s="232" t="s">
        <v>141</v>
      </c>
      <c r="E156" s="239" t="s">
        <v>1</v>
      </c>
      <c r="F156" s="240" t="s">
        <v>966</v>
      </c>
      <c r="G156" s="238"/>
      <c r="H156" s="241">
        <v>646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141</v>
      </c>
      <c r="AU156" s="247" t="s">
        <v>86</v>
      </c>
      <c r="AV156" s="13" t="s">
        <v>86</v>
      </c>
      <c r="AW156" s="13" t="s">
        <v>32</v>
      </c>
      <c r="AX156" s="13" t="s">
        <v>82</v>
      </c>
      <c r="AY156" s="247" t="s">
        <v>131</v>
      </c>
    </row>
    <row r="157" s="2" customFormat="1" ht="16.5" customHeight="1">
      <c r="A157" s="39"/>
      <c r="B157" s="40"/>
      <c r="C157" s="219" t="s">
        <v>190</v>
      </c>
      <c r="D157" s="219" t="s">
        <v>133</v>
      </c>
      <c r="E157" s="220" t="s">
        <v>967</v>
      </c>
      <c r="F157" s="221" t="s">
        <v>968</v>
      </c>
      <c r="G157" s="222" t="s">
        <v>267</v>
      </c>
      <c r="H157" s="223">
        <v>37</v>
      </c>
      <c r="I157" s="224"/>
      <c r="J157" s="225">
        <f>ROUND(I157*H157,2)</f>
        <v>0</v>
      </c>
      <c r="K157" s="221" t="s">
        <v>155</v>
      </c>
      <c r="L157" s="45"/>
      <c r="M157" s="226" t="s">
        <v>1</v>
      </c>
      <c r="N157" s="227" t="s">
        <v>42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0.040000000000000001</v>
      </c>
      <c r="T157" s="229">
        <f>S157*H157</f>
        <v>1.48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137</v>
      </c>
      <c r="AT157" s="230" t="s">
        <v>133</v>
      </c>
      <c r="AU157" s="230" t="s">
        <v>86</v>
      </c>
      <c r="AY157" s="18" t="s">
        <v>131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82</v>
      </c>
      <c r="BK157" s="231">
        <f>ROUND(I157*H157,2)</f>
        <v>0</v>
      </c>
      <c r="BL157" s="18" t="s">
        <v>137</v>
      </c>
      <c r="BM157" s="230" t="s">
        <v>969</v>
      </c>
    </row>
    <row r="158" s="2" customFormat="1">
      <c r="A158" s="39"/>
      <c r="B158" s="40"/>
      <c r="C158" s="41"/>
      <c r="D158" s="232" t="s">
        <v>139</v>
      </c>
      <c r="E158" s="41"/>
      <c r="F158" s="233" t="s">
        <v>970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139</v>
      </c>
      <c r="AU158" s="18" t="s">
        <v>86</v>
      </c>
    </row>
    <row r="159" s="13" customFormat="1">
      <c r="A159" s="13"/>
      <c r="B159" s="237"/>
      <c r="C159" s="238"/>
      <c r="D159" s="232" t="s">
        <v>141</v>
      </c>
      <c r="E159" s="239" t="s">
        <v>1</v>
      </c>
      <c r="F159" s="240" t="s">
        <v>374</v>
      </c>
      <c r="G159" s="238"/>
      <c r="H159" s="241">
        <v>37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141</v>
      </c>
      <c r="AU159" s="247" t="s">
        <v>86</v>
      </c>
      <c r="AV159" s="13" t="s">
        <v>86</v>
      </c>
      <c r="AW159" s="13" t="s">
        <v>32</v>
      </c>
      <c r="AX159" s="13" t="s">
        <v>82</v>
      </c>
      <c r="AY159" s="247" t="s">
        <v>131</v>
      </c>
    </row>
    <row r="160" s="2" customFormat="1" ht="24.15" customHeight="1">
      <c r="A160" s="39"/>
      <c r="B160" s="40"/>
      <c r="C160" s="219" t="s">
        <v>197</v>
      </c>
      <c r="D160" s="219" t="s">
        <v>133</v>
      </c>
      <c r="E160" s="220" t="s">
        <v>971</v>
      </c>
      <c r="F160" s="221" t="s">
        <v>972</v>
      </c>
      <c r="G160" s="222" t="s">
        <v>136</v>
      </c>
      <c r="H160" s="223">
        <v>403.39999999999998</v>
      </c>
      <c r="I160" s="224"/>
      <c r="J160" s="225">
        <f>ROUND(I160*H160,2)</f>
        <v>0</v>
      </c>
      <c r="K160" s="221" t="s">
        <v>155</v>
      </c>
      <c r="L160" s="45"/>
      <c r="M160" s="226" t="s">
        <v>1</v>
      </c>
      <c r="N160" s="227" t="s">
        <v>42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137</v>
      </c>
      <c r="AT160" s="230" t="s">
        <v>133</v>
      </c>
      <c r="AU160" s="230" t="s">
        <v>86</v>
      </c>
      <c r="AY160" s="18" t="s">
        <v>131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82</v>
      </c>
      <c r="BK160" s="231">
        <f>ROUND(I160*H160,2)</f>
        <v>0</v>
      </c>
      <c r="BL160" s="18" t="s">
        <v>137</v>
      </c>
      <c r="BM160" s="230" t="s">
        <v>973</v>
      </c>
    </row>
    <row r="161" s="2" customFormat="1">
      <c r="A161" s="39"/>
      <c r="B161" s="40"/>
      <c r="C161" s="41"/>
      <c r="D161" s="232" t="s">
        <v>139</v>
      </c>
      <c r="E161" s="41"/>
      <c r="F161" s="233" t="s">
        <v>974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139</v>
      </c>
      <c r="AU161" s="18" t="s">
        <v>86</v>
      </c>
    </row>
    <row r="162" s="13" customFormat="1">
      <c r="A162" s="13"/>
      <c r="B162" s="237"/>
      <c r="C162" s="238"/>
      <c r="D162" s="232" t="s">
        <v>141</v>
      </c>
      <c r="E162" s="239" t="s">
        <v>1</v>
      </c>
      <c r="F162" s="240" t="s">
        <v>975</v>
      </c>
      <c r="G162" s="238"/>
      <c r="H162" s="241">
        <v>403.39999999999998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141</v>
      </c>
      <c r="AU162" s="247" t="s">
        <v>86</v>
      </c>
      <c r="AV162" s="13" t="s">
        <v>86</v>
      </c>
      <c r="AW162" s="13" t="s">
        <v>32</v>
      </c>
      <c r="AX162" s="13" t="s">
        <v>82</v>
      </c>
      <c r="AY162" s="247" t="s">
        <v>131</v>
      </c>
    </row>
    <row r="163" s="2" customFormat="1" ht="37.8" customHeight="1">
      <c r="A163" s="39"/>
      <c r="B163" s="40"/>
      <c r="C163" s="219" t="s">
        <v>203</v>
      </c>
      <c r="D163" s="219" t="s">
        <v>133</v>
      </c>
      <c r="E163" s="220" t="s">
        <v>976</v>
      </c>
      <c r="F163" s="221" t="s">
        <v>977</v>
      </c>
      <c r="G163" s="222" t="s">
        <v>171</v>
      </c>
      <c r="H163" s="223">
        <v>326.33999999999997</v>
      </c>
      <c r="I163" s="224"/>
      <c r="J163" s="225">
        <f>ROUND(I163*H163,2)</f>
        <v>0</v>
      </c>
      <c r="K163" s="221" t="s">
        <v>155</v>
      </c>
      <c r="L163" s="45"/>
      <c r="M163" s="226" t="s">
        <v>1</v>
      </c>
      <c r="N163" s="227" t="s">
        <v>42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137</v>
      </c>
      <c r="AT163" s="230" t="s">
        <v>133</v>
      </c>
      <c r="AU163" s="230" t="s">
        <v>86</v>
      </c>
      <c r="AY163" s="18" t="s">
        <v>131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82</v>
      </c>
      <c r="BK163" s="231">
        <f>ROUND(I163*H163,2)</f>
        <v>0</v>
      </c>
      <c r="BL163" s="18" t="s">
        <v>137</v>
      </c>
      <c r="BM163" s="230" t="s">
        <v>978</v>
      </c>
    </row>
    <row r="164" s="2" customFormat="1">
      <c r="A164" s="39"/>
      <c r="B164" s="40"/>
      <c r="C164" s="41"/>
      <c r="D164" s="232" t="s">
        <v>139</v>
      </c>
      <c r="E164" s="41"/>
      <c r="F164" s="233" t="s">
        <v>979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139</v>
      </c>
      <c r="AU164" s="18" t="s">
        <v>86</v>
      </c>
    </row>
    <row r="165" s="13" customFormat="1">
      <c r="A165" s="13"/>
      <c r="B165" s="237"/>
      <c r="C165" s="238"/>
      <c r="D165" s="232" t="s">
        <v>141</v>
      </c>
      <c r="E165" s="239" t="s">
        <v>1</v>
      </c>
      <c r="F165" s="240" t="s">
        <v>980</v>
      </c>
      <c r="G165" s="238"/>
      <c r="H165" s="241">
        <v>140.53999999999999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141</v>
      </c>
      <c r="AU165" s="247" t="s">
        <v>86</v>
      </c>
      <c r="AV165" s="13" t="s">
        <v>86</v>
      </c>
      <c r="AW165" s="13" t="s">
        <v>32</v>
      </c>
      <c r="AX165" s="13" t="s">
        <v>77</v>
      </c>
      <c r="AY165" s="247" t="s">
        <v>131</v>
      </c>
    </row>
    <row r="166" s="13" customFormat="1">
      <c r="A166" s="13"/>
      <c r="B166" s="237"/>
      <c r="C166" s="238"/>
      <c r="D166" s="232" t="s">
        <v>141</v>
      </c>
      <c r="E166" s="239" t="s">
        <v>1</v>
      </c>
      <c r="F166" s="240" t="s">
        <v>981</v>
      </c>
      <c r="G166" s="238"/>
      <c r="H166" s="241">
        <v>42.270000000000003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141</v>
      </c>
      <c r="AU166" s="247" t="s">
        <v>86</v>
      </c>
      <c r="AV166" s="13" t="s">
        <v>86</v>
      </c>
      <c r="AW166" s="13" t="s">
        <v>32</v>
      </c>
      <c r="AX166" s="13" t="s">
        <v>77</v>
      </c>
      <c r="AY166" s="247" t="s">
        <v>131</v>
      </c>
    </row>
    <row r="167" s="15" customFormat="1">
      <c r="A167" s="15"/>
      <c r="B167" s="270"/>
      <c r="C167" s="271"/>
      <c r="D167" s="232" t="s">
        <v>141</v>
      </c>
      <c r="E167" s="272" t="s">
        <v>1</v>
      </c>
      <c r="F167" s="273" t="s">
        <v>982</v>
      </c>
      <c r="G167" s="271"/>
      <c r="H167" s="274">
        <v>182.81</v>
      </c>
      <c r="I167" s="275"/>
      <c r="J167" s="271"/>
      <c r="K167" s="271"/>
      <c r="L167" s="276"/>
      <c r="M167" s="277"/>
      <c r="N167" s="278"/>
      <c r="O167" s="278"/>
      <c r="P167" s="278"/>
      <c r="Q167" s="278"/>
      <c r="R167" s="278"/>
      <c r="S167" s="278"/>
      <c r="T167" s="27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0" t="s">
        <v>141</v>
      </c>
      <c r="AU167" s="280" t="s">
        <v>86</v>
      </c>
      <c r="AV167" s="15" t="s">
        <v>89</v>
      </c>
      <c r="AW167" s="15" t="s">
        <v>32</v>
      </c>
      <c r="AX167" s="15" t="s">
        <v>77</v>
      </c>
      <c r="AY167" s="280" t="s">
        <v>131</v>
      </c>
    </row>
    <row r="168" s="13" customFormat="1">
      <c r="A168" s="13"/>
      <c r="B168" s="237"/>
      <c r="C168" s="238"/>
      <c r="D168" s="232" t="s">
        <v>141</v>
      </c>
      <c r="E168" s="239" t="s">
        <v>1</v>
      </c>
      <c r="F168" s="240" t="s">
        <v>983</v>
      </c>
      <c r="G168" s="238"/>
      <c r="H168" s="241">
        <v>143.53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141</v>
      </c>
      <c r="AU168" s="247" t="s">
        <v>86</v>
      </c>
      <c r="AV168" s="13" t="s">
        <v>86</v>
      </c>
      <c r="AW168" s="13" t="s">
        <v>32</v>
      </c>
      <c r="AX168" s="13" t="s">
        <v>77</v>
      </c>
      <c r="AY168" s="247" t="s">
        <v>131</v>
      </c>
    </row>
    <row r="169" s="15" customFormat="1">
      <c r="A169" s="15"/>
      <c r="B169" s="270"/>
      <c r="C169" s="271"/>
      <c r="D169" s="232" t="s">
        <v>141</v>
      </c>
      <c r="E169" s="272" t="s">
        <v>1</v>
      </c>
      <c r="F169" s="273" t="s">
        <v>283</v>
      </c>
      <c r="G169" s="271"/>
      <c r="H169" s="274">
        <v>143.53</v>
      </c>
      <c r="I169" s="275"/>
      <c r="J169" s="271"/>
      <c r="K169" s="271"/>
      <c r="L169" s="276"/>
      <c r="M169" s="277"/>
      <c r="N169" s="278"/>
      <c r="O169" s="278"/>
      <c r="P169" s="278"/>
      <c r="Q169" s="278"/>
      <c r="R169" s="278"/>
      <c r="S169" s="278"/>
      <c r="T169" s="27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0" t="s">
        <v>141</v>
      </c>
      <c r="AU169" s="280" t="s">
        <v>86</v>
      </c>
      <c r="AV169" s="15" t="s">
        <v>89</v>
      </c>
      <c r="AW169" s="15" t="s">
        <v>32</v>
      </c>
      <c r="AX169" s="15" t="s">
        <v>77</v>
      </c>
      <c r="AY169" s="280" t="s">
        <v>131</v>
      </c>
    </row>
    <row r="170" s="14" customFormat="1">
      <c r="A170" s="14"/>
      <c r="B170" s="248"/>
      <c r="C170" s="249"/>
      <c r="D170" s="232" t="s">
        <v>141</v>
      </c>
      <c r="E170" s="250" t="s">
        <v>1</v>
      </c>
      <c r="F170" s="251" t="s">
        <v>159</v>
      </c>
      <c r="G170" s="249"/>
      <c r="H170" s="252">
        <v>326.33999999999997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8" t="s">
        <v>141</v>
      </c>
      <c r="AU170" s="258" t="s">
        <v>86</v>
      </c>
      <c r="AV170" s="14" t="s">
        <v>137</v>
      </c>
      <c r="AW170" s="14" t="s">
        <v>32</v>
      </c>
      <c r="AX170" s="14" t="s">
        <v>82</v>
      </c>
      <c r="AY170" s="258" t="s">
        <v>131</v>
      </c>
    </row>
    <row r="171" s="2" customFormat="1" ht="24.15" customHeight="1">
      <c r="A171" s="39"/>
      <c r="B171" s="40"/>
      <c r="C171" s="219" t="s">
        <v>210</v>
      </c>
      <c r="D171" s="219" t="s">
        <v>133</v>
      </c>
      <c r="E171" s="220" t="s">
        <v>177</v>
      </c>
      <c r="F171" s="221" t="s">
        <v>178</v>
      </c>
      <c r="G171" s="222" t="s">
        <v>171</v>
      </c>
      <c r="H171" s="223">
        <v>3.3999999999999999</v>
      </c>
      <c r="I171" s="224"/>
      <c r="J171" s="225">
        <f>ROUND(I171*H171,2)</f>
        <v>0</v>
      </c>
      <c r="K171" s="221" t="s">
        <v>155</v>
      </c>
      <c r="L171" s="45"/>
      <c r="M171" s="226" t="s">
        <v>1</v>
      </c>
      <c r="N171" s="227" t="s">
        <v>42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137</v>
      </c>
      <c r="AT171" s="230" t="s">
        <v>133</v>
      </c>
      <c r="AU171" s="230" t="s">
        <v>86</v>
      </c>
      <c r="AY171" s="18" t="s">
        <v>131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82</v>
      </c>
      <c r="BK171" s="231">
        <f>ROUND(I171*H171,2)</f>
        <v>0</v>
      </c>
      <c r="BL171" s="18" t="s">
        <v>137</v>
      </c>
      <c r="BM171" s="230" t="s">
        <v>984</v>
      </c>
    </row>
    <row r="172" s="2" customFormat="1">
      <c r="A172" s="39"/>
      <c r="B172" s="40"/>
      <c r="C172" s="41"/>
      <c r="D172" s="232" t="s">
        <v>139</v>
      </c>
      <c r="E172" s="41"/>
      <c r="F172" s="233" t="s">
        <v>985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139</v>
      </c>
      <c r="AU172" s="18" t="s">
        <v>86</v>
      </c>
    </row>
    <row r="173" s="13" customFormat="1">
      <c r="A173" s="13"/>
      <c r="B173" s="237"/>
      <c r="C173" s="238"/>
      <c r="D173" s="232" t="s">
        <v>141</v>
      </c>
      <c r="E173" s="239" t="s">
        <v>1</v>
      </c>
      <c r="F173" s="240" t="s">
        <v>986</v>
      </c>
      <c r="G173" s="238"/>
      <c r="H173" s="241">
        <v>3.3999999999999999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141</v>
      </c>
      <c r="AU173" s="247" t="s">
        <v>86</v>
      </c>
      <c r="AV173" s="13" t="s">
        <v>86</v>
      </c>
      <c r="AW173" s="13" t="s">
        <v>32</v>
      </c>
      <c r="AX173" s="13" t="s">
        <v>82</v>
      </c>
      <c r="AY173" s="247" t="s">
        <v>131</v>
      </c>
    </row>
    <row r="174" s="2" customFormat="1" ht="33" customHeight="1">
      <c r="A174" s="39"/>
      <c r="B174" s="40"/>
      <c r="C174" s="219" t="s">
        <v>217</v>
      </c>
      <c r="D174" s="219" t="s">
        <v>133</v>
      </c>
      <c r="E174" s="220" t="s">
        <v>184</v>
      </c>
      <c r="F174" s="221" t="s">
        <v>185</v>
      </c>
      <c r="G174" s="222" t="s">
        <v>171</v>
      </c>
      <c r="H174" s="223">
        <v>16.800000000000001</v>
      </c>
      <c r="I174" s="224"/>
      <c r="J174" s="225">
        <f>ROUND(I174*H174,2)</f>
        <v>0</v>
      </c>
      <c r="K174" s="221" t="s">
        <v>155</v>
      </c>
      <c r="L174" s="45"/>
      <c r="M174" s="226" t="s">
        <v>1</v>
      </c>
      <c r="N174" s="227" t="s">
        <v>42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137</v>
      </c>
      <c r="AT174" s="230" t="s">
        <v>133</v>
      </c>
      <c r="AU174" s="230" t="s">
        <v>86</v>
      </c>
      <c r="AY174" s="18" t="s">
        <v>131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82</v>
      </c>
      <c r="BK174" s="231">
        <f>ROUND(I174*H174,2)</f>
        <v>0</v>
      </c>
      <c r="BL174" s="18" t="s">
        <v>137</v>
      </c>
      <c r="BM174" s="230" t="s">
        <v>987</v>
      </c>
    </row>
    <row r="175" s="2" customFormat="1">
      <c r="A175" s="39"/>
      <c r="B175" s="40"/>
      <c r="C175" s="41"/>
      <c r="D175" s="232" t="s">
        <v>139</v>
      </c>
      <c r="E175" s="41"/>
      <c r="F175" s="233" t="s">
        <v>187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139</v>
      </c>
      <c r="AU175" s="18" t="s">
        <v>86</v>
      </c>
    </row>
    <row r="176" s="13" customFormat="1">
      <c r="A176" s="13"/>
      <c r="B176" s="237"/>
      <c r="C176" s="238"/>
      <c r="D176" s="232" t="s">
        <v>141</v>
      </c>
      <c r="E176" s="239" t="s">
        <v>1</v>
      </c>
      <c r="F176" s="240" t="s">
        <v>988</v>
      </c>
      <c r="G176" s="238"/>
      <c r="H176" s="241">
        <v>11.616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141</v>
      </c>
      <c r="AU176" s="247" t="s">
        <v>86</v>
      </c>
      <c r="AV176" s="13" t="s">
        <v>86</v>
      </c>
      <c r="AW176" s="13" t="s">
        <v>32</v>
      </c>
      <c r="AX176" s="13" t="s">
        <v>77</v>
      </c>
      <c r="AY176" s="247" t="s">
        <v>131</v>
      </c>
    </row>
    <row r="177" s="13" customFormat="1">
      <c r="A177" s="13"/>
      <c r="B177" s="237"/>
      <c r="C177" s="238"/>
      <c r="D177" s="232" t="s">
        <v>141</v>
      </c>
      <c r="E177" s="239" t="s">
        <v>1</v>
      </c>
      <c r="F177" s="240" t="s">
        <v>989</v>
      </c>
      <c r="G177" s="238"/>
      <c r="H177" s="241">
        <v>5.1840000000000002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141</v>
      </c>
      <c r="AU177" s="247" t="s">
        <v>86</v>
      </c>
      <c r="AV177" s="13" t="s">
        <v>86</v>
      </c>
      <c r="AW177" s="13" t="s">
        <v>32</v>
      </c>
      <c r="AX177" s="13" t="s">
        <v>77</v>
      </c>
      <c r="AY177" s="247" t="s">
        <v>131</v>
      </c>
    </row>
    <row r="178" s="14" customFormat="1">
      <c r="A178" s="14"/>
      <c r="B178" s="248"/>
      <c r="C178" s="249"/>
      <c r="D178" s="232" t="s">
        <v>141</v>
      </c>
      <c r="E178" s="250" t="s">
        <v>1</v>
      </c>
      <c r="F178" s="251" t="s">
        <v>159</v>
      </c>
      <c r="G178" s="249"/>
      <c r="H178" s="252">
        <v>16.800000000000001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8" t="s">
        <v>141</v>
      </c>
      <c r="AU178" s="258" t="s">
        <v>86</v>
      </c>
      <c r="AV178" s="14" t="s">
        <v>137</v>
      </c>
      <c r="AW178" s="14" t="s">
        <v>32</v>
      </c>
      <c r="AX178" s="14" t="s">
        <v>82</v>
      </c>
      <c r="AY178" s="258" t="s">
        <v>131</v>
      </c>
    </row>
    <row r="179" s="2" customFormat="1" ht="24.15" customHeight="1">
      <c r="A179" s="39"/>
      <c r="B179" s="40"/>
      <c r="C179" s="219" t="s">
        <v>225</v>
      </c>
      <c r="D179" s="219" t="s">
        <v>133</v>
      </c>
      <c r="E179" s="220" t="s">
        <v>191</v>
      </c>
      <c r="F179" s="221" t="s">
        <v>192</v>
      </c>
      <c r="G179" s="222" t="s">
        <v>171</v>
      </c>
      <c r="H179" s="223">
        <v>0.71999999999999997</v>
      </c>
      <c r="I179" s="224"/>
      <c r="J179" s="225">
        <f>ROUND(I179*H179,2)</f>
        <v>0</v>
      </c>
      <c r="K179" s="221" t="s">
        <v>155</v>
      </c>
      <c r="L179" s="45"/>
      <c r="M179" s="226" t="s">
        <v>1</v>
      </c>
      <c r="N179" s="227" t="s">
        <v>42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137</v>
      </c>
      <c r="AT179" s="230" t="s">
        <v>133</v>
      </c>
      <c r="AU179" s="230" t="s">
        <v>86</v>
      </c>
      <c r="AY179" s="18" t="s">
        <v>131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82</v>
      </c>
      <c r="BK179" s="231">
        <f>ROUND(I179*H179,2)</f>
        <v>0</v>
      </c>
      <c r="BL179" s="18" t="s">
        <v>137</v>
      </c>
      <c r="BM179" s="230" t="s">
        <v>990</v>
      </c>
    </row>
    <row r="180" s="2" customFormat="1">
      <c r="A180" s="39"/>
      <c r="B180" s="40"/>
      <c r="C180" s="41"/>
      <c r="D180" s="232" t="s">
        <v>139</v>
      </c>
      <c r="E180" s="41"/>
      <c r="F180" s="233" t="s">
        <v>194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139</v>
      </c>
      <c r="AU180" s="18" t="s">
        <v>86</v>
      </c>
    </row>
    <row r="181" s="13" customFormat="1">
      <c r="A181" s="13"/>
      <c r="B181" s="237"/>
      <c r="C181" s="238"/>
      <c r="D181" s="232" t="s">
        <v>141</v>
      </c>
      <c r="E181" s="239" t="s">
        <v>1</v>
      </c>
      <c r="F181" s="240" t="s">
        <v>991</v>
      </c>
      <c r="G181" s="238"/>
      <c r="H181" s="241">
        <v>0.71999999999999997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141</v>
      </c>
      <c r="AU181" s="247" t="s">
        <v>86</v>
      </c>
      <c r="AV181" s="13" t="s">
        <v>86</v>
      </c>
      <c r="AW181" s="13" t="s">
        <v>32</v>
      </c>
      <c r="AX181" s="13" t="s">
        <v>77</v>
      </c>
      <c r="AY181" s="247" t="s">
        <v>131</v>
      </c>
    </row>
    <row r="182" s="14" customFormat="1">
      <c r="A182" s="14"/>
      <c r="B182" s="248"/>
      <c r="C182" s="249"/>
      <c r="D182" s="232" t="s">
        <v>141</v>
      </c>
      <c r="E182" s="250" t="s">
        <v>1</v>
      </c>
      <c r="F182" s="251" t="s">
        <v>159</v>
      </c>
      <c r="G182" s="249"/>
      <c r="H182" s="252">
        <v>0.71999999999999997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8" t="s">
        <v>141</v>
      </c>
      <c r="AU182" s="258" t="s">
        <v>86</v>
      </c>
      <c r="AV182" s="14" t="s">
        <v>137</v>
      </c>
      <c r="AW182" s="14" t="s">
        <v>32</v>
      </c>
      <c r="AX182" s="14" t="s">
        <v>82</v>
      </c>
      <c r="AY182" s="258" t="s">
        <v>131</v>
      </c>
    </row>
    <row r="183" s="2" customFormat="1" ht="33" customHeight="1">
      <c r="A183" s="39"/>
      <c r="B183" s="40"/>
      <c r="C183" s="219" t="s">
        <v>8</v>
      </c>
      <c r="D183" s="219" t="s">
        <v>133</v>
      </c>
      <c r="E183" s="220" t="s">
        <v>992</v>
      </c>
      <c r="F183" s="221" t="s">
        <v>993</v>
      </c>
      <c r="G183" s="222" t="s">
        <v>171</v>
      </c>
      <c r="H183" s="223">
        <v>20</v>
      </c>
      <c r="I183" s="224"/>
      <c r="J183" s="225">
        <f>ROUND(I183*H183,2)</f>
        <v>0</v>
      </c>
      <c r="K183" s="221" t="s">
        <v>155</v>
      </c>
      <c r="L183" s="45"/>
      <c r="M183" s="226" t="s">
        <v>1</v>
      </c>
      <c r="N183" s="227" t="s">
        <v>42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137</v>
      </c>
      <c r="AT183" s="230" t="s">
        <v>133</v>
      </c>
      <c r="AU183" s="230" t="s">
        <v>86</v>
      </c>
      <c r="AY183" s="18" t="s">
        <v>131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82</v>
      </c>
      <c r="BK183" s="231">
        <f>ROUND(I183*H183,2)</f>
        <v>0</v>
      </c>
      <c r="BL183" s="18" t="s">
        <v>137</v>
      </c>
      <c r="BM183" s="230" t="s">
        <v>994</v>
      </c>
    </row>
    <row r="184" s="2" customFormat="1">
      <c r="A184" s="39"/>
      <c r="B184" s="40"/>
      <c r="C184" s="41"/>
      <c r="D184" s="232" t="s">
        <v>139</v>
      </c>
      <c r="E184" s="41"/>
      <c r="F184" s="233" t="s">
        <v>995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139</v>
      </c>
      <c r="AU184" s="18" t="s">
        <v>86</v>
      </c>
    </row>
    <row r="185" s="13" customFormat="1">
      <c r="A185" s="13"/>
      <c r="B185" s="237"/>
      <c r="C185" s="238"/>
      <c r="D185" s="232" t="s">
        <v>141</v>
      </c>
      <c r="E185" s="239" t="s">
        <v>1</v>
      </c>
      <c r="F185" s="240" t="s">
        <v>996</v>
      </c>
      <c r="G185" s="238"/>
      <c r="H185" s="241">
        <v>20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141</v>
      </c>
      <c r="AU185" s="247" t="s">
        <v>86</v>
      </c>
      <c r="AV185" s="13" t="s">
        <v>86</v>
      </c>
      <c r="AW185" s="13" t="s">
        <v>32</v>
      </c>
      <c r="AX185" s="13" t="s">
        <v>77</v>
      </c>
      <c r="AY185" s="247" t="s">
        <v>131</v>
      </c>
    </row>
    <row r="186" s="14" customFormat="1">
      <c r="A186" s="14"/>
      <c r="B186" s="248"/>
      <c r="C186" s="249"/>
      <c r="D186" s="232" t="s">
        <v>141</v>
      </c>
      <c r="E186" s="250" t="s">
        <v>1</v>
      </c>
      <c r="F186" s="251" t="s">
        <v>159</v>
      </c>
      <c r="G186" s="249"/>
      <c r="H186" s="252">
        <v>20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141</v>
      </c>
      <c r="AU186" s="258" t="s">
        <v>86</v>
      </c>
      <c r="AV186" s="14" t="s">
        <v>137</v>
      </c>
      <c r="AW186" s="14" t="s">
        <v>32</v>
      </c>
      <c r="AX186" s="14" t="s">
        <v>82</v>
      </c>
      <c r="AY186" s="258" t="s">
        <v>131</v>
      </c>
    </row>
    <row r="187" s="2" customFormat="1" ht="37.8" customHeight="1">
      <c r="A187" s="39"/>
      <c r="B187" s="40"/>
      <c r="C187" s="219" t="s">
        <v>238</v>
      </c>
      <c r="D187" s="219" t="s">
        <v>133</v>
      </c>
      <c r="E187" s="220" t="s">
        <v>997</v>
      </c>
      <c r="F187" s="221" t="s">
        <v>998</v>
      </c>
      <c r="G187" s="222" t="s">
        <v>171</v>
      </c>
      <c r="H187" s="223">
        <v>0</v>
      </c>
      <c r="I187" s="224"/>
      <c r="J187" s="225">
        <f>ROUND(I187*H187,2)</f>
        <v>0</v>
      </c>
      <c r="K187" s="221" t="s">
        <v>155</v>
      </c>
      <c r="L187" s="45"/>
      <c r="M187" s="226" t="s">
        <v>1</v>
      </c>
      <c r="N187" s="227" t="s">
        <v>42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137</v>
      </c>
      <c r="AT187" s="230" t="s">
        <v>133</v>
      </c>
      <c r="AU187" s="230" t="s">
        <v>86</v>
      </c>
      <c r="AY187" s="18" t="s">
        <v>131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82</v>
      </c>
      <c r="BK187" s="231">
        <f>ROUND(I187*H187,2)</f>
        <v>0</v>
      </c>
      <c r="BL187" s="18" t="s">
        <v>137</v>
      </c>
      <c r="BM187" s="230" t="s">
        <v>999</v>
      </c>
    </row>
    <row r="188" s="2" customFormat="1">
      <c r="A188" s="39"/>
      <c r="B188" s="40"/>
      <c r="C188" s="41"/>
      <c r="D188" s="232" t="s">
        <v>139</v>
      </c>
      <c r="E188" s="41"/>
      <c r="F188" s="233" t="s">
        <v>1000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139</v>
      </c>
      <c r="AU188" s="18" t="s">
        <v>86</v>
      </c>
    </row>
    <row r="189" s="2" customFormat="1">
      <c r="A189" s="39"/>
      <c r="B189" s="40"/>
      <c r="C189" s="41"/>
      <c r="D189" s="232" t="s">
        <v>165</v>
      </c>
      <c r="E189" s="41"/>
      <c r="F189" s="259" t="s">
        <v>1001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165</v>
      </c>
      <c r="AU189" s="18" t="s">
        <v>86</v>
      </c>
    </row>
    <row r="190" s="13" customFormat="1">
      <c r="A190" s="13"/>
      <c r="B190" s="237"/>
      <c r="C190" s="238"/>
      <c r="D190" s="232" t="s">
        <v>141</v>
      </c>
      <c r="E190" s="239" t="s">
        <v>1</v>
      </c>
      <c r="F190" s="240" t="s">
        <v>1002</v>
      </c>
      <c r="G190" s="238"/>
      <c r="H190" s="241">
        <v>0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141</v>
      </c>
      <c r="AU190" s="247" t="s">
        <v>86</v>
      </c>
      <c r="AV190" s="13" t="s">
        <v>86</v>
      </c>
      <c r="AW190" s="13" t="s">
        <v>32</v>
      </c>
      <c r="AX190" s="13" t="s">
        <v>82</v>
      </c>
      <c r="AY190" s="247" t="s">
        <v>131</v>
      </c>
    </row>
    <row r="191" s="2" customFormat="1" ht="37.8" customHeight="1">
      <c r="A191" s="39"/>
      <c r="B191" s="40"/>
      <c r="C191" s="219" t="s">
        <v>245</v>
      </c>
      <c r="D191" s="219" t="s">
        <v>133</v>
      </c>
      <c r="E191" s="220" t="s">
        <v>1003</v>
      </c>
      <c r="F191" s="221" t="s">
        <v>1004</v>
      </c>
      <c r="G191" s="222" t="s">
        <v>171</v>
      </c>
      <c r="H191" s="223">
        <v>41.479999999999997</v>
      </c>
      <c r="I191" s="224"/>
      <c r="J191" s="225">
        <f>ROUND(I191*H191,2)</f>
        <v>0</v>
      </c>
      <c r="K191" s="221" t="s">
        <v>155</v>
      </c>
      <c r="L191" s="45"/>
      <c r="M191" s="226" t="s">
        <v>1</v>
      </c>
      <c r="N191" s="227" t="s">
        <v>42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137</v>
      </c>
      <c r="AT191" s="230" t="s">
        <v>133</v>
      </c>
      <c r="AU191" s="230" t="s">
        <v>86</v>
      </c>
      <c r="AY191" s="18" t="s">
        <v>131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82</v>
      </c>
      <c r="BK191" s="231">
        <f>ROUND(I191*H191,2)</f>
        <v>0</v>
      </c>
      <c r="BL191" s="18" t="s">
        <v>137</v>
      </c>
      <c r="BM191" s="230" t="s">
        <v>1005</v>
      </c>
    </row>
    <row r="192" s="2" customFormat="1">
      <c r="A192" s="39"/>
      <c r="B192" s="40"/>
      <c r="C192" s="41"/>
      <c r="D192" s="232" t="s">
        <v>139</v>
      </c>
      <c r="E192" s="41"/>
      <c r="F192" s="233" t="s">
        <v>1006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139</v>
      </c>
      <c r="AU192" s="18" t="s">
        <v>86</v>
      </c>
    </row>
    <row r="193" s="13" customFormat="1">
      <c r="A193" s="13"/>
      <c r="B193" s="237"/>
      <c r="C193" s="238"/>
      <c r="D193" s="232" t="s">
        <v>141</v>
      </c>
      <c r="E193" s="239" t="s">
        <v>1</v>
      </c>
      <c r="F193" s="240" t="s">
        <v>1007</v>
      </c>
      <c r="G193" s="238"/>
      <c r="H193" s="241">
        <v>41.479999999999997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141</v>
      </c>
      <c r="AU193" s="247" t="s">
        <v>86</v>
      </c>
      <c r="AV193" s="13" t="s">
        <v>86</v>
      </c>
      <c r="AW193" s="13" t="s">
        <v>32</v>
      </c>
      <c r="AX193" s="13" t="s">
        <v>82</v>
      </c>
      <c r="AY193" s="247" t="s">
        <v>131</v>
      </c>
    </row>
    <row r="194" s="2" customFormat="1" ht="37.8" customHeight="1">
      <c r="A194" s="39"/>
      <c r="B194" s="40"/>
      <c r="C194" s="219" t="s">
        <v>251</v>
      </c>
      <c r="D194" s="219" t="s">
        <v>133</v>
      </c>
      <c r="E194" s="220" t="s">
        <v>1008</v>
      </c>
      <c r="F194" s="221" t="s">
        <v>1009</v>
      </c>
      <c r="G194" s="222" t="s">
        <v>171</v>
      </c>
      <c r="H194" s="223">
        <v>344.33999999999997</v>
      </c>
      <c r="I194" s="224"/>
      <c r="J194" s="225">
        <f>ROUND(I194*H194,2)</f>
        <v>0</v>
      </c>
      <c r="K194" s="221" t="s">
        <v>155</v>
      </c>
      <c r="L194" s="45"/>
      <c r="M194" s="226" t="s">
        <v>1</v>
      </c>
      <c r="N194" s="227" t="s">
        <v>42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137</v>
      </c>
      <c r="AT194" s="230" t="s">
        <v>133</v>
      </c>
      <c r="AU194" s="230" t="s">
        <v>86</v>
      </c>
      <c r="AY194" s="18" t="s">
        <v>131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82</v>
      </c>
      <c r="BK194" s="231">
        <f>ROUND(I194*H194,2)</f>
        <v>0</v>
      </c>
      <c r="BL194" s="18" t="s">
        <v>137</v>
      </c>
      <c r="BM194" s="230" t="s">
        <v>1010</v>
      </c>
    </row>
    <row r="195" s="2" customFormat="1">
      <c r="A195" s="39"/>
      <c r="B195" s="40"/>
      <c r="C195" s="41"/>
      <c r="D195" s="232" t="s">
        <v>139</v>
      </c>
      <c r="E195" s="41"/>
      <c r="F195" s="233" t="s">
        <v>1011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139</v>
      </c>
      <c r="AU195" s="18" t="s">
        <v>86</v>
      </c>
    </row>
    <row r="196" s="13" customFormat="1">
      <c r="A196" s="13"/>
      <c r="B196" s="237"/>
      <c r="C196" s="238"/>
      <c r="D196" s="232" t="s">
        <v>141</v>
      </c>
      <c r="E196" s="239" t="s">
        <v>1</v>
      </c>
      <c r="F196" s="240" t="s">
        <v>1012</v>
      </c>
      <c r="G196" s="238"/>
      <c r="H196" s="241">
        <v>363.86000000000001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141</v>
      </c>
      <c r="AU196" s="247" t="s">
        <v>86</v>
      </c>
      <c r="AV196" s="13" t="s">
        <v>86</v>
      </c>
      <c r="AW196" s="13" t="s">
        <v>32</v>
      </c>
      <c r="AX196" s="13" t="s">
        <v>77</v>
      </c>
      <c r="AY196" s="247" t="s">
        <v>131</v>
      </c>
    </row>
    <row r="197" s="13" customFormat="1">
      <c r="A197" s="13"/>
      <c r="B197" s="237"/>
      <c r="C197" s="238"/>
      <c r="D197" s="232" t="s">
        <v>141</v>
      </c>
      <c r="E197" s="239" t="s">
        <v>1</v>
      </c>
      <c r="F197" s="240" t="s">
        <v>1013</v>
      </c>
      <c r="G197" s="238"/>
      <c r="H197" s="241">
        <v>-20.739999999999998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141</v>
      </c>
      <c r="AU197" s="247" t="s">
        <v>86</v>
      </c>
      <c r="AV197" s="13" t="s">
        <v>86</v>
      </c>
      <c r="AW197" s="13" t="s">
        <v>32</v>
      </c>
      <c r="AX197" s="13" t="s">
        <v>77</v>
      </c>
      <c r="AY197" s="247" t="s">
        <v>131</v>
      </c>
    </row>
    <row r="198" s="13" customFormat="1">
      <c r="A198" s="13"/>
      <c r="B198" s="237"/>
      <c r="C198" s="238"/>
      <c r="D198" s="232" t="s">
        <v>141</v>
      </c>
      <c r="E198" s="239" t="s">
        <v>1</v>
      </c>
      <c r="F198" s="240" t="s">
        <v>1014</v>
      </c>
      <c r="G198" s="238"/>
      <c r="H198" s="241">
        <v>1.2190000000000001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141</v>
      </c>
      <c r="AU198" s="247" t="s">
        <v>86</v>
      </c>
      <c r="AV198" s="13" t="s">
        <v>86</v>
      </c>
      <c r="AW198" s="13" t="s">
        <v>32</v>
      </c>
      <c r="AX198" s="13" t="s">
        <v>77</v>
      </c>
      <c r="AY198" s="247" t="s">
        <v>131</v>
      </c>
    </row>
    <row r="199" s="14" customFormat="1">
      <c r="A199" s="14"/>
      <c r="B199" s="248"/>
      <c r="C199" s="249"/>
      <c r="D199" s="232" t="s">
        <v>141</v>
      </c>
      <c r="E199" s="250" t="s">
        <v>1</v>
      </c>
      <c r="F199" s="251" t="s">
        <v>159</v>
      </c>
      <c r="G199" s="249"/>
      <c r="H199" s="252">
        <v>344.339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8" t="s">
        <v>141</v>
      </c>
      <c r="AU199" s="258" t="s">
        <v>86</v>
      </c>
      <c r="AV199" s="14" t="s">
        <v>137</v>
      </c>
      <c r="AW199" s="14" t="s">
        <v>32</v>
      </c>
      <c r="AX199" s="14" t="s">
        <v>77</v>
      </c>
      <c r="AY199" s="258" t="s">
        <v>131</v>
      </c>
    </row>
    <row r="200" s="13" customFormat="1">
      <c r="A200" s="13"/>
      <c r="B200" s="237"/>
      <c r="C200" s="238"/>
      <c r="D200" s="232" t="s">
        <v>141</v>
      </c>
      <c r="E200" s="239" t="s">
        <v>1</v>
      </c>
      <c r="F200" s="240" t="s">
        <v>1015</v>
      </c>
      <c r="G200" s="238"/>
      <c r="H200" s="241">
        <v>344.33999999999997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141</v>
      </c>
      <c r="AU200" s="247" t="s">
        <v>86</v>
      </c>
      <c r="AV200" s="13" t="s">
        <v>86</v>
      </c>
      <c r="AW200" s="13" t="s">
        <v>32</v>
      </c>
      <c r="AX200" s="13" t="s">
        <v>82</v>
      </c>
      <c r="AY200" s="247" t="s">
        <v>131</v>
      </c>
    </row>
    <row r="201" s="2" customFormat="1" ht="37.8" customHeight="1">
      <c r="A201" s="39"/>
      <c r="B201" s="40"/>
      <c r="C201" s="219" t="s">
        <v>256</v>
      </c>
      <c r="D201" s="219" t="s">
        <v>133</v>
      </c>
      <c r="E201" s="220" t="s">
        <v>1016</v>
      </c>
      <c r="F201" s="221" t="s">
        <v>1017</v>
      </c>
      <c r="G201" s="222" t="s">
        <v>171</v>
      </c>
      <c r="H201" s="223">
        <v>5165.1000000000004</v>
      </c>
      <c r="I201" s="224"/>
      <c r="J201" s="225">
        <f>ROUND(I201*H201,2)</f>
        <v>0</v>
      </c>
      <c r="K201" s="221" t="s">
        <v>155</v>
      </c>
      <c r="L201" s="45"/>
      <c r="M201" s="226" t="s">
        <v>1</v>
      </c>
      <c r="N201" s="227" t="s">
        <v>42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137</v>
      </c>
      <c r="AT201" s="230" t="s">
        <v>133</v>
      </c>
      <c r="AU201" s="230" t="s">
        <v>86</v>
      </c>
      <c r="AY201" s="18" t="s">
        <v>131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82</v>
      </c>
      <c r="BK201" s="231">
        <f>ROUND(I201*H201,2)</f>
        <v>0</v>
      </c>
      <c r="BL201" s="18" t="s">
        <v>137</v>
      </c>
      <c r="BM201" s="230" t="s">
        <v>1018</v>
      </c>
    </row>
    <row r="202" s="2" customFormat="1">
      <c r="A202" s="39"/>
      <c r="B202" s="40"/>
      <c r="C202" s="41"/>
      <c r="D202" s="232" t="s">
        <v>139</v>
      </c>
      <c r="E202" s="41"/>
      <c r="F202" s="233" t="s">
        <v>1019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139</v>
      </c>
      <c r="AU202" s="18" t="s">
        <v>86</v>
      </c>
    </row>
    <row r="203" s="13" customFormat="1">
      <c r="A203" s="13"/>
      <c r="B203" s="237"/>
      <c r="C203" s="238"/>
      <c r="D203" s="232" t="s">
        <v>141</v>
      </c>
      <c r="E203" s="239" t="s">
        <v>1</v>
      </c>
      <c r="F203" s="240" t="s">
        <v>1020</v>
      </c>
      <c r="G203" s="238"/>
      <c r="H203" s="241">
        <v>5165.1000000000004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141</v>
      </c>
      <c r="AU203" s="247" t="s">
        <v>86</v>
      </c>
      <c r="AV203" s="13" t="s">
        <v>86</v>
      </c>
      <c r="AW203" s="13" t="s">
        <v>32</v>
      </c>
      <c r="AX203" s="13" t="s">
        <v>82</v>
      </c>
      <c r="AY203" s="247" t="s">
        <v>131</v>
      </c>
    </row>
    <row r="204" s="2" customFormat="1" ht="24.15" customHeight="1">
      <c r="A204" s="39"/>
      <c r="B204" s="40"/>
      <c r="C204" s="219" t="s">
        <v>264</v>
      </c>
      <c r="D204" s="219" t="s">
        <v>133</v>
      </c>
      <c r="E204" s="220" t="s">
        <v>1021</v>
      </c>
      <c r="F204" s="221" t="s">
        <v>1022</v>
      </c>
      <c r="G204" s="222" t="s">
        <v>171</v>
      </c>
      <c r="H204" s="223">
        <v>0</v>
      </c>
      <c r="I204" s="224"/>
      <c r="J204" s="225">
        <f>ROUND(I204*H204,2)</f>
        <v>0</v>
      </c>
      <c r="K204" s="221" t="s">
        <v>155</v>
      </c>
      <c r="L204" s="45"/>
      <c r="M204" s="226" t="s">
        <v>1</v>
      </c>
      <c r="N204" s="227" t="s">
        <v>42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137</v>
      </c>
      <c r="AT204" s="230" t="s">
        <v>133</v>
      </c>
      <c r="AU204" s="230" t="s">
        <v>86</v>
      </c>
      <c r="AY204" s="18" t="s">
        <v>131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82</v>
      </c>
      <c r="BK204" s="231">
        <f>ROUND(I204*H204,2)</f>
        <v>0</v>
      </c>
      <c r="BL204" s="18" t="s">
        <v>137</v>
      </c>
      <c r="BM204" s="230" t="s">
        <v>1023</v>
      </c>
    </row>
    <row r="205" s="2" customFormat="1">
      <c r="A205" s="39"/>
      <c r="B205" s="40"/>
      <c r="C205" s="41"/>
      <c r="D205" s="232" t="s">
        <v>139</v>
      </c>
      <c r="E205" s="41"/>
      <c r="F205" s="233" t="s">
        <v>1024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139</v>
      </c>
      <c r="AU205" s="18" t="s">
        <v>86</v>
      </c>
    </row>
    <row r="206" s="2" customFormat="1">
      <c r="A206" s="39"/>
      <c r="B206" s="40"/>
      <c r="C206" s="41"/>
      <c r="D206" s="232" t="s">
        <v>165</v>
      </c>
      <c r="E206" s="41"/>
      <c r="F206" s="259" t="s">
        <v>1001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165</v>
      </c>
      <c r="AU206" s="18" t="s">
        <v>86</v>
      </c>
    </row>
    <row r="207" s="13" customFormat="1">
      <c r="A207" s="13"/>
      <c r="B207" s="237"/>
      <c r="C207" s="238"/>
      <c r="D207" s="232" t="s">
        <v>141</v>
      </c>
      <c r="E207" s="239" t="s">
        <v>1</v>
      </c>
      <c r="F207" s="240" t="s">
        <v>1002</v>
      </c>
      <c r="G207" s="238"/>
      <c r="H207" s="241">
        <v>0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141</v>
      </c>
      <c r="AU207" s="247" t="s">
        <v>86</v>
      </c>
      <c r="AV207" s="13" t="s">
        <v>86</v>
      </c>
      <c r="AW207" s="13" t="s">
        <v>32</v>
      </c>
      <c r="AX207" s="13" t="s">
        <v>82</v>
      </c>
      <c r="AY207" s="247" t="s">
        <v>131</v>
      </c>
    </row>
    <row r="208" s="2" customFormat="1" ht="24.15" customHeight="1">
      <c r="A208" s="39"/>
      <c r="B208" s="40"/>
      <c r="C208" s="219" t="s">
        <v>7</v>
      </c>
      <c r="D208" s="219" t="s">
        <v>133</v>
      </c>
      <c r="E208" s="220" t="s">
        <v>1025</v>
      </c>
      <c r="F208" s="221" t="s">
        <v>1026</v>
      </c>
      <c r="G208" s="222" t="s">
        <v>171</v>
      </c>
      <c r="H208" s="223">
        <v>20.739999999999998</v>
      </c>
      <c r="I208" s="224"/>
      <c r="J208" s="225">
        <f>ROUND(I208*H208,2)</f>
        <v>0</v>
      </c>
      <c r="K208" s="221" t="s">
        <v>155</v>
      </c>
      <c r="L208" s="45"/>
      <c r="M208" s="226" t="s">
        <v>1</v>
      </c>
      <c r="N208" s="227" t="s">
        <v>42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137</v>
      </c>
      <c r="AT208" s="230" t="s">
        <v>133</v>
      </c>
      <c r="AU208" s="230" t="s">
        <v>86</v>
      </c>
      <c r="AY208" s="18" t="s">
        <v>131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82</v>
      </c>
      <c r="BK208" s="231">
        <f>ROUND(I208*H208,2)</f>
        <v>0</v>
      </c>
      <c r="BL208" s="18" t="s">
        <v>137</v>
      </c>
      <c r="BM208" s="230" t="s">
        <v>1027</v>
      </c>
    </row>
    <row r="209" s="2" customFormat="1">
      <c r="A209" s="39"/>
      <c r="B209" s="40"/>
      <c r="C209" s="41"/>
      <c r="D209" s="232" t="s">
        <v>139</v>
      </c>
      <c r="E209" s="41"/>
      <c r="F209" s="233" t="s">
        <v>1028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139</v>
      </c>
      <c r="AU209" s="18" t="s">
        <v>86</v>
      </c>
    </row>
    <row r="210" s="13" customFormat="1">
      <c r="A210" s="13"/>
      <c r="B210" s="237"/>
      <c r="C210" s="238"/>
      <c r="D210" s="232" t="s">
        <v>141</v>
      </c>
      <c r="E210" s="239" t="s">
        <v>1</v>
      </c>
      <c r="F210" s="240" t="s">
        <v>1029</v>
      </c>
      <c r="G210" s="238"/>
      <c r="H210" s="241">
        <v>20.739999999999998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141</v>
      </c>
      <c r="AU210" s="247" t="s">
        <v>86</v>
      </c>
      <c r="AV210" s="13" t="s">
        <v>86</v>
      </c>
      <c r="AW210" s="13" t="s">
        <v>32</v>
      </c>
      <c r="AX210" s="13" t="s">
        <v>82</v>
      </c>
      <c r="AY210" s="247" t="s">
        <v>131</v>
      </c>
    </row>
    <row r="211" s="2" customFormat="1" ht="33" customHeight="1">
      <c r="A211" s="39"/>
      <c r="B211" s="40"/>
      <c r="C211" s="219" t="s">
        <v>277</v>
      </c>
      <c r="D211" s="219" t="s">
        <v>133</v>
      </c>
      <c r="E211" s="220" t="s">
        <v>1030</v>
      </c>
      <c r="F211" s="221" t="s">
        <v>1031</v>
      </c>
      <c r="G211" s="222" t="s">
        <v>220</v>
      </c>
      <c r="H211" s="223">
        <v>619.80999999999995</v>
      </c>
      <c r="I211" s="224"/>
      <c r="J211" s="225">
        <f>ROUND(I211*H211,2)</f>
        <v>0</v>
      </c>
      <c r="K211" s="221" t="s">
        <v>155</v>
      </c>
      <c r="L211" s="45"/>
      <c r="M211" s="226" t="s">
        <v>1</v>
      </c>
      <c r="N211" s="227" t="s">
        <v>42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137</v>
      </c>
      <c r="AT211" s="230" t="s">
        <v>133</v>
      </c>
      <c r="AU211" s="230" t="s">
        <v>86</v>
      </c>
      <c r="AY211" s="18" t="s">
        <v>131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82</v>
      </c>
      <c r="BK211" s="231">
        <f>ROUND(I211*H211,2)</f>
        <v>0</v>
      </c>
      <c r="BL211" s="18" t="s">
        <v>137</v>
      </c>
      <c r="BM211" s="230" t="s">
        <v>1032</v>
      </c>
    </row>
    <row r="212" s="2" customFormat="1">
      <c r="A212" s="39"/>
      <c r="B212" s="40"/>
      <c r="C212" s="41"/>
      <c r="D212" s="232" t="s">
        <v>139</v>
      </c>
      <c r="E212" s="41"/>
      <c r="F212" s="233" t="s">
        <v>1033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139</v>
      </c>
      <c r="AU212" s="18" t="s">
        <v>86</v>
      </c>
    </row>
    <row r="213" s="13" customFormat="1">
      <c r="A213" s="13"/>
      <c r="B213" s="237"/>
      <c r="C213" s="238"/>
      <c r="D213" s="232" t="s">
        <v>141</v>
      </c>
      <c r="E213" s="239" t="s">
        <v>1</v>
      </c>
      <c r="F213" s="240" t="s">
        <v>1034</v>
      </c>
      <c r="G213" s="238"/>
      <c r="H213" s="241">
        <v>619.81200000000001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141</v>
      </c>
      <c r="AU213" s="247" t="s">
        <v>86</v>
      </c>
      <c r="AV213" s="13" t="s">
        <v>86</v>
      </c>
      <c r="AW213" s="13" t="s">
        <v>32</v>
      </c>
      <c r="AX213" s="13" t="s">
        <v>77</v>
      </c>
      <c r="AY213" s="247" t="s">
        <v>131</v>
      </c>
    </row>
    <row r="214" s="14" customFormat="1">
      <c r="A214" s="14"/>
      <c r="B214" s="248"/>
      <c r="C214" s="249"/>
      <c r="D214" s="232" t="s">
        <v>141</v>
      </c>
      <c r="E214" s="250" t="s">
        <v>1</v>
      </c>
      <c r="F214" s="251" t="s">
        <v>159</v>
      </c>
      <c r="G214" s="249"/>
      <c r="H214" s="252">
        <v>619.81200000000001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8" t="s">
        <v>141</v>
      </c>
      <c r="AU214" s="258" t="s">
        <v>86</v>
      </c>
      <c r="AV214" s="14" t="s">
        <v>137</v>
      </c>
      <c r="AW214" s="14" t="s">
        <v>32</v>
      </c>
      <c r="AX214" s="14" t="s">
        <v>77</v>
      </c>
      <c r="AY214" s="258" t="s">
        <v>131</v>
      </c>
    </row>
    <row r="215" s="13" customFormat="1">
      <c r="A215" s="13"/>
      <c r="B215" s="237"/>
      <c r="C215" s="238"/>
      <c r="D215" s="232" t="s">
        <v>141</v>
      </c>
      <c r="E215" s="239" t="s">
        <v>1</v>
      </c>
      <c r="F215" s="240" t="s">
        <v>1035</v>
      </c>
      <c r="G215" s="238"/>
      <c r="H215" s="241">
        <v>619.80999999999995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141</v>
      </c>
      <c r="AU215" s="247" t="s">
        <v>86</v>
      </c>
      <c r="AV215" s="13" t="s">
        <v>86</v>
      </c>
      <c r="AW215" s="13" t="s">
        <v>32</v>
      </c>
      <c r="AX215" s="13" t="s">
        <v>82</v>
      </c>
      <c r="AY215" s="247" t="s">
        <v>131</v>
      </c>
    </row>
    <row r="216" s="2" customFormat="1" ht="24.15" customHeight="1">
      <c r="A216" s="39"/>
      <c r="B216" s="40"/>
      <c r="C216" s="219" t="s">
        <v>289</v>
      </c>
      <c r="D216" s="219" t="s">
        <v>133</v>
      </c>
      <c r="E216" s="220" t="s">
        <v>226</v>
      </c>
      <c r="F216" s="221" t="s">
        <v>227</v>
      </c>
      <c r="G216" s="222" t="s">
        <v>171</v>
      </c>
      <c r="H216" s="223">
        <v>10.720000000000001</v>
      </c>
      <c r="I216" s="224"/>
      <c r="J216" s="225">
        <f>ROUND(I216*H216,2)</f>
        <v>0</v>
      </c>
      <c r="K216" s="221" t="s">
        <v>155</v>
      </c>
      <c r="L216" s="45"/>
      <c r="M216" s="226" t="s">
        <v>1</v>
      </c>
      <c r="N216" s="227" t="s">
        <v>42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137</v>
      </c>
      <c r="AT216" s="230" t="s">
        <v>133</v>
      </c>
      <c r="AU216" s="230" t="s">
        <v>86</v>
      </c>
      <c r="AY216" s="18" t="s">
        <v>131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82</v>
      </c>
      <c r="BK216" s="231">
        <f>ROUND(I216*H216,2)</f>
        <v>0</v>
      </c>
      <c r="BL216" s="18" t="s">
        <v>137</v>
      </c>
      <c r="BM216" s="230" t="s">
        <v>1036</v>
      </c>
    </row>
    <row r="217" s="2" customFormat="1">
      <c r="A217" s="39"/>
      <c r="B217" s="40"/>
      <c r="C217" s="41"/>
      <c r="D217" s="232" t="s">
        <v>139</v>
      </c>
      <c r="E217" s="41"/>
      <c r="F217" s="233" t="s">
        <v>229</v>
      </c>
      <c r="G217" s="41"/>
      <c r="H217" s="41"/>
      <c r="I217" s="234"/>
      <c r="J217" s="41"/>
      <c r="K217" s="41"/>
      <c r="L217" s="45"/>
      <c r="M217" s="235"/>
      <c r="N217" s="236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139</v>
      </c>
      <c r="AU217" s="18" t="s">
        <v>86</v>
      </c>
    </row>
    <row r="218" s="13" customFormat="1">
      <c r="A218" s="13"/>
      <c r="B218" s="237"/>
      <c r="C218" s="238"/>
      <c r="D218" s="232" t="s">
        <v>141</v>
      </c>
      <c r="E218" s="239" t="s">
        <v>1</v>
      </c>
      <c r="F218" s="240" t="s">
        <v>1037</v>
      </c>
      <c r="G218" s="238"/>
      <c r="H218" s="241">
        <v>16.800000000000001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141</v>
      </c>
      <c r="AU218" s="247" t="s">
        <v>86</v>
      </c>
      <c r="AV218" s="13" t="s">
        <v>86</v>
      </c>
      <c r="AW218" s="13" t="s">
        <v>32</v>
      </c>
      <c r="AX218" s="13" t="s">
        <v>77</v>
      </c>
      <c r="AY218" s="247" t="s">
        <v>131</v>
      </c>
    </row>
    <row r="219" s="13" customFormat="1">
      <c r="A219" s="13"/>
      <c r="B219" s="237"/>
      <c r="C219" s="238"/>
      <c r="D219" s="232" t="s">
        <v>141</v>
      </c>
      <c r="E219" s="239" t="s">
        <v>1</v>
      </c>
      <c r="F219" s="240" t="s">
        <v>1038</v>
      </c>
      <c r="G219" s="238"/>
      <c r="H219" s="241">
        <v>-2.9039999999999999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141</v>
      </c>
      <c r="AU219" s="247" t="s">
        <v>86</v>
      </c>
      <c r="AV219" s="13" t="s">
        <v>86</v>
      </c>
      <c r="AW219" s="13" t="s">
        <v>32</v>
      </c>
      <c r="AX219" s="13" t="s">
        <v>77</v>
      </c>
      <c r="AY219" s="247" t="s">
        <v>131</v>
      </c>
    </row>
    <row r="220" s="13" customFormat="1">
      <c r="A220" s="13"/>
      <c r="B220" s="237"/>
      <c r="C220" s="238"/>
      <c r="D220" s="232" t="s">
        <v>141</v>
      </c>
      <c r="E220" s="239" t="s">
        <v>1</v>
      </c>
      <c r="F220" s="240" t="s">
        <v>1039</v>
      </c>
      <c r="G220" s="238"/>
      <c r="H220" s="241">
        <v>-3.1749999999999998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141</v>
      </c>
      <c r="AU220" s="247" t="s">
        <v>86</v>
      </c>
      <c r="AV220" s="13" t="s">
        <v>86</v>
      </c>
      <c r="AW220" s="13" t="s">
        <v>32</v>
      </c>
      <c r="AX220" s="13" t="s">
        <v>77</v>
      </c>
      <c r="AY220" s="247" t="s">
        <v>131</v>
      </c>
    </row>
    <row r="221" s="15" customFormat="1">
      <c r="A221" s="15"/>
      <c r="B221" s="270"/>
      <c r="C221" s="271"/>
      <c r="D221" s="232" t="s">
        <v>141</v>
      </c>
      <c r="E221" s="272" t="s">
        <v>1</v>
      </c>
      <c r="F221" s="273" t="s">
        <v>1040</v>
      </c>
      <c r="G221" s="271"/>
      <c r="H221" s="274">
        <v>10.721</v>
      </c>
      <c r="I221" s="275"/>
      <c r="J221" s="271"/>
      <c r="K221" s="271"/>
      <c r="L221" s="276"/>
      <c r="M221" s="277"/>
      <c r="N221" s="278"/>
      <c r="O221" s="278"/>
      <c r="P221" s="278"/>
      <c r="Q221" s="278"/>
      <c r="R221" s="278"/>
      <c r="S221" s="278"/>
      <c r="T221" s="27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0" t="s">
        <v>141</v>
      </c>
      <c r="AU221" s="280" t="s">
        <v>86</v>
      </c>
      <c r="AV221" s="15" t="s">
        <v>89</v>
      </c>
      <c r="AW221" s="15" t="s">
        <v>32</v>
      </c>
      <c r="AX221" s="15" t="s">
        <v>77</v>
      </c>
      <c r="AY221" s="280" t="s">
        <v>131</v>
      </c>
    </row>
    <row r="222" s="14" customFormat="1">
      <c r="A222" s="14"/>
      <c r="B222" s="248"/>
      <c r="C222" s="249"/>
      <c r="D222" s="232" t="s">
        <v>141</v>
      </c>
      <c r="E222" s="250" t="s">
        <v>1</v>
      </c>
      <c r="F222" s="251" t="s">
        <v>159</v>
      </c>
      <c r="G222" s="249"/>
      <c r="H222" s="252">
        <v>10.721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8" t="s">
        <v>141</v>
      </c>
      <c r="AU222" s="258" t="s">
        <v>86</v>
      </c>
      <c r="AV222" s="14" t="s">
        <v>137</v>
      </c>
      <c r="AW222" s="14" t="s">
        <v>32</v>
      </c>
      <c r="AX222" s="14" t="s">
        <v>77</v>
      </c>
      <c r="AY222" s="258" t="s">
        <v>131</v>
      </c>
    </row>
    <row r="223" s="13" customFormat="1">
      <c r="A223" s="13"/>
      <c r="B223" s="237"/>
      <c r="C223" s="238"/>
      <c r="D223" s="232" t="s">
        <v>141</v>
      </c>
      <c r="E223" s="239" t="s">
        <v>1</v>
      </c>
      <c r="F223" s="240" t="s">
        <v>1041</v>
      </c>
      <c r="G223" s="238"/>
      <c r="H223" s="241">
        <v>10.720000000000001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141</v>
      </c>
      <c r="AU223" s="247" t="s">
        <v>86</v>
      </c>
      <c r="AV223" s="13" t="s">
        <v>86</v>
      </c>
      <c r="AW223" s="13" t="s">
        <v>32</v>
      </c>
      <c r="AX223" s="13" t="s">
        <v>82</v>
      </c>
      <c r="AY223" s="247" t="s">
        <v>131</v>
      </c>
    </row>
    <row r="224" s="2" customFormat="1" ht="16.5" customHeight="1">
      <c r="A224" s="39"/>
      <c r="B224" s="40"/>
      <c r="C224" s="260" t="s">
        <v>295</v>
      </c>
      <c r="D224" s="260" t="s">
        <v>232</v>
      </c>
      <c r="E224" s="261" t="s">
        <v>233</v>
      </c>
      <c r="F224" s="262" t="s">
        <v>234</v>
      </c>
      <c r="G224" s="263" t="s">
        <v>220</v>
      </c>
      <c r="H224" s="264">
        <v>20.460000000000001</v>
      </c>
      <c r="I224" s="265"/>
      <c r="J224" s="266">
        <f>ROUND(I224*H224,2)</f>
        <v>0</v>
      </c>
      <c r="K224" s="262" t="s">
        <v>155</v>
      </c>
      <c r="L224" s="267"/>
      <c r="M224" s="268" t="s">
        <v>1</v>
      </c>
      <c r="N224" s="269" t="s">
        <v>42</v>
      </c>
      <c r="O224" s="92"/>
      <c r="P224" s="228">
        <f>O224*H224</f>
        <v>0</v>
      </c>
      <c r="Q224" s="228">
        <v>1</v>
      </c>
      <c r="R224" s="228">
        <f>Q224*H224</f>
        <v>20.460000000000001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183</v>
      </c>
      <c r="AT224" s="230" t="s">
        <v>232</v>
      </c>
      <c r="AU224" s="230" t="s">
        <v>86</v>
      </c>
      <c r="AY224" s="18" t="s">
        <v>131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82</v>
      </c>
      <c r="BK224" s="231">
        <f>ROUND(I224*H224,2)</f>
        <v>0</v>
      </c>
      <c r="BL224" s="18" t="s">
        <v>137</v>
      </c>
      <c r="BM224" s="230" t="s">
        <v>1042</v>
      </c>
    </row>
    <row r="225" s="2" customFormat="1">
      <c r="A225" s="39"/>
      <c r="B225" s="40"/>
      <c r="C225" s="41"/>
      <c r="D225" s="232" t="s">
        <v>139</v>
      </c>
      <c r="E225" s="41"/>
      <c r="F225" s="233" t="s">
        <v>234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139</v>
      </c>
      <c r="AU225" s="18" t="s">
        <v>86</v>
      </c>
    </row>
    <row r="226" s="13" customFormat="1">
      <c r="A226" s="13"/>
      <c r="B226" s="237"/>
      <c r="C226" s="238"/>
      <c r="D226" s="232" t="s">
        <v>141</v>
      </c>
      <c r="E226" s="239" t="s">
        <v>1</v>
      </c>
      <c r="F226" s="240" t="s">
        <v>1043</v>
      </c>
      <c r="G226" s="238"/>
      <c r="H226" s="241">
        <v>20.463000000000001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141</v>
      </c>
      <c r="AU226" s="247" t="s">
        <v>86</v>
      </c>
      <c r="AV226" s="13" t="s">
        <v>86</v>
      </c>
      <c r="AW226" s="13" t="s">
        <v>32</v>
      </c>
      <c r="AX226" s="13" t="s">
        <v>77</v>
      </c>
      <c r="AY226" s="247" t="s">
        <v>131</v>
      </c>
    </row>
    <row r="227" s="14" customFormat="1">
      <c r="A227" s="14"/>
      <c r="B227" s="248"/>
      <c r="C227" s="249"/>
      <c r="D227" s="232" t="s">
        <v>141</v>
      </c>
      <c r="E227" s="250" t="s">
        <v>1</v>
      </c>
      <c r="F227" s="251" t="s">
        <v>159</v>
      </c>
      <c r="G227" s="249"/>
      <c r="H227" s="252">
        <v>20.463000000000001</v>
      </c>
      <c r="I227" s="253"/>
      <c r="J227" s="249"/>
      <c r="K227" s="249"/>
      <c r="L227" s="254"/>
      <c r="M227" s="255"/>
      <c r="N227" s="256"/>
      <c r="O227" s="256"/>
      <c r="P227" s="256"/>
      <c r="Q227" s="256"/>
      <c r="R227" s="256"/>
      <c r="S227" s="256"/>
      <c r="T227" s="25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8" t="s">
        <v>141</v>
      </c>
      <c r="AU227" s="258" t="s">
        <v>86</v>
      </c>
      <c r="AV227" s="14" t="s">
        <v>137</v>
      </c>
      <c r="AW227" s="14" t="s">
        <v>32</v>
      </c>
      <c r="AX227" s="14" t="s">
        <v>77</v>
      </c>
      <c r="AY227" s="258" t="s">
        <v>131</v>
      </c>
    </row>
    <row r="228" s="13" customFormat="1">
      <c r="A228" s="13"/>
      <c r="B228" s="237"/>
      <c r="C228" s="238"/>
      <c r="D228" s="232" t="s">
        <v>141</v>
      </c>
      <c r="E228" s="239" t="s">
        <v>1</v>
      </c>
      <c r="F228" s="240" t="s">
        <v>1044</v>
      </c>
      <c r="G228" s="238"/>
      <c r="H228" s="241">
        <v>20.460000000000001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141</v>
      </c>
      <c r="AU228" s="247" t="s">
        <v>86</v>
      </c>
      <c r="AV228" s="13" t="s">
        <v>86</v>
      </c>
      <c r="AW228" s="13" t="s">
        <v>32</v>
      </c>
      <c r="AX228" s="13" t="s">
        <v>82</v>
      </c>
      <c r="AY228" s="247" t="s">
        <v>131</v>
      </c>
    </row>
    <row r="229" s="2" customFormat="1" ht="24.15" customHeight="1">
      <c r="A229" s="39"/>
      <c r="B229" s="40"/>
      <c r="C229" s="219" t="s">
        <v>301</v>
      </c>
      <c r="D229" s="219" t="s">
        <v>133</v>
      </c>
      <c r="E229" s="220" t="s">
        <v>1045</v>
      </c>
      <c r="F229" s="221" t="s">
        <v>1046</v>
      </c>
      <c r="G229" s="222" t="s">
        <v>171</v>
      </c>
      <c r="H229" s="223">
        <v>34.460000000000001</v>
      </c>
      <c r="I229" s="224"/>
      <c r="J229" s="225">
        <f>ROUND(I229*H229,2)</f>
        <v>0</v>
      </c>
      <c r="K229" s="221" t="s">
        <v>1</v>
      </c>
      <c r="L229" s="45"/>
      <c r="M229" s="226" t="s">
        <v>1</v>
      </c>
      <c r="N229" s="227" t="s">
        <v>42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137</v>
      </c>
      <c r="AT229" s="230" t="s">
        <v>133</v>
      </c>
      <c r="AU229" s="230" t="s">
        <v>86</v>
      </c>
      <c r="AY229" s="18" t="s">
        <v>131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82</v>
      </c>
      <c r="BK229" s="231">
        <f>ROUND(I229*H229,2)</f>
        <v>0</v>
      </c>
      <c r="BL229" s="18" t="s">
        <v>137</v>
      </c>
      <c r="BM229" s="230" t="s">
        <v>1047</v>
      </c>
    </row>
    <row r="230" s="2" customFormat="1">
      <c r="A230" s="39"/>
      <c r="B230" s="40"/>
      <c r="C230" s="41"/>
      <c r="D230" s="232" t="s">
        <v>139</v>
      </c>
      <c r="E230" s="41"/>
      <c r="F230" s="233" t="s">
        <v>1048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139</v>
      </c>
      <c r="AU230" s="18" t="s">
        <v>86</v>
      </c>
    </row>
    <row r="231" s="13" customFormat="1">
      <c r="A231" s="13"/>
      <c r="B231" s="237"/>
      <c r="C231" s="238"/>
      <c r="D231" s="232" t="s">
        <v>141</v>
      </c>
      <c r="E231" s="239" t="s">
        <v>1</v>
      </c>
      <c r="F231" s="240" t="s">
        <v>1049</v>
      </c>
      <c r="G231" s="238"/>
      <c r="H231" s="241">
        <v>2.52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141</v>
      </c>
      <c r="AU231" s="247" t="s">
        <v>86</v>
      </c>
      <c r="AV231" s="13" t="s">
        <v>86</v>
      </c>
      <c r="AW231" s="13" t="s">
        <v>32</v>
      </c>
      <c r="AX231" s="13" t="s">
        <v>77</v>
      </c>
      <c r="AY231" s="247" t="s">
        <v>131</v>
      </c>
    </row>
    <row r="232" s="15" customFormat="1">
      <c r="A232" s="15"/>
      <c r="B232" s="270"/>
      <c r="C232" s="271"/>
      <c r="D232" s="232" t="s">
        <v>141</v>
      </c>
      <c r="E232" s="272" t="s">
        <v>1</v>
      </c>
      <c r="F232" s="273" t="s">
        <v>1050</v>
      </c>
      <c r="G232" s="271"/>
      <c r="H232" s="274">
        <v>2.52</v>
      </c>
      <c r="I232" s="275"/>
      <c r="J232" s="271"/>
      <c r="K232" s="271"/>
      <c r="L232" s="276"/>
      <c r="M232" s="277"/>
      <c r="N232" s="278"/>
      <c r="O232" s="278"/>
      <c r="P232" s="278"/>
      <c r="Q232" s="278"/>
      <c r="R232" s="278"/>
      <c r="S232" s="278"/>
      <c r="T232" s="279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80" t="s">
        <v>141</v>
      </c>
      <c r="AU232" s="280" t="s">
        <v>86</v>
      </c>
      <c r="AV232" s="15" t="s">
        <v>89</v>
      </c>
      <c r="AW232" s="15" t="s">
        <v>32</v>
      </c>
      <c r="AX232" s="15" t="s">
        <v>77</v>
      </c>
      <c r="AY232" s="280" t="s">
        <v>131</v>
      </c>
    </row>
    <row r="233" s="13" customFormat="1">
      <c r="A233" s="13"/>
      <c r="B233" s="237"/>
      <c r="C233" s="238"/>
      <c r="D233" s="232" t="s">
        <v>141</v>
      </c>
      <c r="E233" s="239" t="s">
        <v>1</v>
      </c>
      <c r="F233" s="240" t="s">
        <v>1051</v>
      </c>
      <c r="G233" s="238"/>
      <c r="H233" s="241">
        <v>20.739999999999998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141</v>
      </c>
      <c r="AU233" s="247" t="s">
        <v>86</v>
      </c>
      <c r="AV233" s="13" t="s">
        <v>86</v>
      </c>
      <c r="AW233" s="13" t="s">
        <v>32</v>
      </c>
      <c r="AX233" s="13" t="s">
        <v>77</v>
      </c>
      <c r="AY233" s="247" t="s">
        <v>131</v>
      </c>
    </row>
    <row r="234" s="15" customFormat="1">
      <c r="A234" s="15"/>
      <c r="B234" s="270"/>
      <c r="C234" s="271"/>
      <c r="D234" s="232" t="s">
        <v>141</v>
      </c>
      <c r="E234" s="272" t="s">
        <v>1</v>
      </c>
      <c r="F234" s="273" t="s">
        <v>1052</v>
      </c>
      <c r="G234" s="271"/>
      <c r="H234" s="274">
        <v>20.739999999999998</v>
      </c>
      <c r="I234" s="275"/>
      <c r="J234" s="271"/>
      <c r="K234" s="271"/>
      <c r="L234" s="276"/>
      <c r="M234" s="277"/>
      <c r="N234" s="278"/>
      <c r="O234" s="278"/>
      <c r="P234" s="278"/>
      <c r="Q234" s="278"/>
      <c r="R234" s="278"/>
      <c r="S234" s="278"/>
      <c r="T234" s="279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80" t="s">
        <v>141</v>
      </c>
      <c r="AU234" s="280" t="s">
        <v>86</v>
      </c>
      <c r="AV234" s="15" t="s">
        <v>89</v>
      </c>
      <c r="AW234" s="15" t="s">
        <v>32</v>
      </c>
      <c r="AX234" s="15" t="s">
        <v>77</v>
      </c>
      <c r="AY234" s="280" t="s">
        <v>131</v>
      </c>
    </row>
    <row r="235" s="13" customFormat="1">
      <c r="A235" s="13"/>
      <c r="B235" s="237"/>
      <c r="C235" s="238"/>
      <c r="D235" s="232" t="s">
        <v>141</v>
      </c>
      <c r="E235" s="239" t="s">
        <v>1</v>
      </c>
      <c r="F235" s="240" t="s">
        <v>1053</v>
      </c>
      <c r="G235" s="238"/>
      <c r="H235" s="241">
        <v>11.199999999999999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141</v>
      </c>
      <c r="AU235" s="247" t="s">
        <v>86</v>
      </c>
      <c r="AV235" s="13" t="s">
        <v>86</v>
      </c>
      <c r="AW235" s="13" t="s">
        <v>32</v>
      </c>
      <c r="AX235" s="13" t="s">
        <v>77</v>
      </c>
      <c r="AY235" s="247" t="s">
        <v>131</v>
      </c>
    </row>
    <row r="236" s="15" customFormat="1">
      <c r="A236" s="15"/>
      <c r="B236" s="270"/>
      <c r="C236" s="271"/>
      <c r="D236" s="232" t="s">
        <v>141</v>
      </c>
      <c r="E236" s="272" t="s">
        <v>1</v>
      </c>
      <c r="F236" s="273" t="s">
        <v>1054</v>
      </c>
      <c r="G236" s="271"/>
      <c r="H236" s="274">
        <v>11.199999999999999</v>
      </c>
      <c r="I236" s="275"/>
      <c r="J236" s="271"/>
      <c r="K236" s="271"/>
      <c r="L236" s="276"/>
      <c r="M236" s="277"/>
      <c r="N236" s="278"/>
      <c r="O236" s="278"/>
      <c r="P236" s="278"/>
      <c r="Q236" s="278"/>
      <c r="R236" s="278"/>
      <c r="S236" s="278"/>
      <c r="T236" s="27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80" t="s">
        <v>141</v>
      </c>
      <c r="AU236" s="280" t="s">
        <v>86</v>
      </c>
      <c r="AV236" s="15" t="s">
        <v>89</v>
      </c>
      <c r="AW236" s="15" t="s">
        <v>32</v>
      </c>
      <c r="AX236" s="15" t="s">
        <v>77</v>
      </c>
      <c r="AY236" s="280" t="s">
        <v>131</v>
      </c>
    </row>
    <row r="237" s="14" customFormat="1">
      <c r="A237" s="14"/>
      <c r="B237" s="248"/>
      <c r="C237" s="249"/>
      <c r="D237" s="232" t="s">
        <v>141</v>
      </c>
      <c r="E237" s="250" t="s">
        <v>1</v>
      </c>
      <c r="F237" s="251" t="s">
        <v>159</v>
      </c>
      <c r="G237" s="249"/>
      <c r="H237" s="252">
        <v>34.460000000000001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8" t="s">
        <v>141</v>
      </c>
      <c r="AU237" s="258" t="s">
        <v>86</v>
      </c>
      <c r="AV237" s="14" t="s">
        <v>137</v>
      </c>
      <c r="AW237" s="14" t="s">
        <v>32</v>
      </c>
      <c r="AX237" s="14" t="s">
        <v>82</v>
      </c>
      <c r="AY237" s="258" t="s">
        <v>131</v>
      </c>
    </row>
    <row r="238" s="2" customFormat="1" ht="16.5" customHeight="1">
      <c r="A238" s="39"/>
      <c r="B238" s="40"/>
      <c r="C238" s="260" t="s">
        <v>306</v>
      </c>
      <c r="D238" s="260" t="s">
        <v>232</v>
      </c>
      <c r="E238" s="261" t="s">
        <v>1055</v>
      </c>
      <c r="F238" s="262" t="s">
        <v>1056</v>
      </c>
      <c r="G238" s="263" t="s">
        <v>220</v>
      </c>
      <c r="H238" s="264">
        <v>4.8099999999999996</v>
      </c>
      <c r="I238" s="265"/>
      <c r="J238" s="266">
        <f>ROUND(I238*H238,2)</f>
        <v>0</v>
      </c>
      <c r="K238" s="262" t="s">
        <v>155</v>
      </c>
      <c r="L238" s="267"/>
      <c r="M238" s="268" t="s">
        <v>1</v>
      </c>
      <c r="N238" s="269" t="s">
        <v>42</v>
      </c>
      <c r="O238" s="92"/>
      <c r="P238" s="228">
        <f>O238*H238</f>
        <v>0</v>
      </c>
      <c r="Q238" s="228">
        <v>1</v>
      </c>
      <c r="R238" s="228">
        <f>Q238*H238</f>
        <v>4.8099999999999996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183</v>
      </c>
      <c r="AT238" s="230" t="s">
        <v>232</v>
      </c>
      <c r="AU238" s="230" t="s">
        <v>86</v>
      </c>
      <c r="AY238" s="18" t="s">
        <v>131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82</v>
      </c>
      <c r="BK238" s="231">
        <f>ROUND(I238*H238,2)</f>
        <v>0</v>
      </c>
      <c r="BL238" s="18" t="s">
        <v>137</v>
      </c>
      <c r="BM238" s="230" t="s">
        <v>1057</v>
      </c>
    </row>
    <row r="239" s="2" customFormat="1">
      <c r="A239" s="39"/>
      <c r="B239" s="40"/>
      <c r="C239" s="41"/>
      <c r="D239" s="232" t="s">
        <v>139</v>
      </c>
      <c r="E239" s="41"/>
      <c r="F239" s="233" t="s">
        <v>1056</v>
      </c>
      <c r="G239" s="41"/>
      <c r="H239" s="41"/>
      <c r="I239" s="234"/>
      <c r="J239" s="41"/>
      <c r="K239" s="41"/>
      <c r="L239" s="45"/>
      <c r="M239" s="235"/>
      <c r="N239" s="23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139</v>
      </c>
      <c r="AU239" s="18" t="s">
        <v>86</v>
      </c>
    </row>
    <row r="240" s="13" customFormat="1">
      <c r="A240" s="13"/>
      <c r="B240" s="237"/>
      <c r="C240" s="238"/>
      <c r="D240" s="232" t="s">
        <v>141</v>
      </c>
      <c r="E240" s="239" t="s">
        <v>1</v>
      </c>
      <c r="F240" s="240" t="s">
        <v>1058</v>
      </c>
      <c r="G240" s="238"/>
      <c r="H240" s="241">
        <v>4.8099999999999996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141</v>
      </c>
      <c r="AU240" s="247" t="s">
        <v>86</v>
      </c>
      <c r="AV240" s="13" t="s">
        <v>86</v>
      </c>
      <c r="AW240" s="13" t="s">
        <v>32</v>
      </c>
      <c r="AX240" s="13" t="s">
        <v>77</v>
      </c>
      <c r="AY240" s="247" t="s">
        <v>131</v>
      </c>
    </row>
    <row r="241" s="15" customFormat="1">
      <c r="A241" s="15"/>
      <c r="B241" s="270"/>
      <c r="C241" s="271"/>
      <c r="D241" s="232" t="s">
        <v>141</v>
      </c>
      <c r="E241" s="272" t="s">
        <v>1</v>
      </c>
      <c r="F241" s="273" t="s">
        <v>1050</v>
      </c>
      <c r="G241" s="271"/>
      <c r="H241" s="274">
        <v>4.8099999999999996</v>
      </c>
      <c r="I241" s="275"/>
      <c r="J241" s="271"/>
      <c r="K241" s="271"/>
      <c r="L241" s="276"/>
      <c r="M241" s="277"/>
      <c r="N241" s="278"/>
      <c r="O241" s="278"/>
      <c r="P241" s="278"/>
      <c r="Q241" s="278"/>
      <c r="R241" s="278"/>
      <c r="S241" s="278"/>
      <c r="T241" s="279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0" t="s">
        <v>141</v>
      </c>
      <c r="AU241" s="280" t="s">
        <v>86</v>
      </c>
      <c r="AV241" s="15" t="s">
        <v>89</v>
      </c>
      <c r="AW241" s="15" t="s">
        <v>32</v>
      </c>
      <c r="AX241" s="15" t="s">
        <v>77</v>
      </c>
      <c r="AY241" s="280" t="s">
        <v>131</v>
      </c>
    </row>
    <row r="242" s="14" customFormat="1">
      <c r="A242" s="14"/>
      <c r="B242" s="248"/>
      <c r="C242" s="249"/>
      <c r="D242" s="232" t="s">
        <v>141</v>
      </c>
      <c r="E242" s="250" t="s">
        <v>1</v>
      </c>
      <c r="F242" s="251" t="s">
        <v>159</v>
      </c>
      <c r="G242" s="249"/>
      <c r="H242" s="252">
        <v>4.8099999999999996</v>
      </c>
      <c r="I242" s="253"/>
      <c r="J242" s="249"/>
      <c r="K242" s="249"/>
      <c r="L242" s="254"/>
      <c r="M242" s="255"/>
      <c r="N242" s="256"/>
      <c r="O242" s="256"/>
      <c r="P242" s="256"/>
      <c r="Q242" s="256"/>
      <c r="R242" s="256"/>
      <c r="S242" s="256"/>
      <c r="T242" s="25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8" t="s">
        <v>141</v>
      </c>
      <c r="AU242" s="258" t="s">
        <v>86</v>
      </c>
      <c r="AV242" s="14" t="s">
        <v>137</v>
      </c>
      <c r="AW242" s="14" t="s">
        <v>32</v>
      </c>
      <c r="AX242" s="14" t="s">
        <v>82</v>
      </c>
      <c r="AY242" s="258" t="s">
        <v>131</v>
      </c>
    </row>
    <row r="243" s="2" customFormat="1" ht="16.5" customHeight="1">
      <c r="A243" s="39"/>
      <c r="B243" s="40"/>
      <c r="C243" s="260" t="s">
        <v>313</v>
      </c>
      <c r="D243" s="260" t="s">
        <v>232</v>
      </c>
      <c r="E243" s="261" t="s">
        <v>1059</v>
      </c>
      <c r="F243" s="262" t="s">
        <v>1060</v>
      </c>
      <c r="G243" s="263" t="s">
        <v>220</v>
      </c>
      <c r="H243" s="264">
        <v>21.379999999999999</v>
      </c>
      <c r="I243" s="265"/>
      <c r="J243" s="266">
        <f>ROUND(I243*H243,2)</f>
        <v>0</v>
      </c>
      <c r="K243" s="262" t="s">
        <v>155</v>
      </c>
      <c r="L243" s="267"/>
      <c r="M243" s="268" t="s">
        <v>1</v>
      </c>
      <c r="N243" s="269" t="s">
        <v>42</v>
      </c>
      <c r="O243" s="92"/>
      <c r="P243" s="228">
        <f>O243*H243</f>
        <v>0</v>
      </c>
      <c r="Q243" s="228">
        <v>1</v>
      </c>
      <c r="R243" s="228">
        <f>Q243*H243</f>
        <v>21.379999999999999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183</v>
      </c>
      <c r="AT243" s="230" t="s">
        <v>232</v>
      </c>
      <c r="AU243" s="230" t="s">
        <v>86</v>
      </c>
      <c r="AY243" s="18" t="s">
        <v>131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82</v>
      </c>
      <c r="BK243" s="231">
        <f>ROUND(I243*H243,2)</f>
        <v>0</v>
      </c>
      <c r="BL243" s="18" t="s">
        <v>137</v>
      </c>
      <c r="BM243" s="230" t="s">
        <v>1061</v>
      </c>
    </row>
    <row r="244" s="2" customFormat="1">
      <c r="A244" s="39"/>
      <c r="B244" s="40"/>
      <c r="C244" s="41"/>
      <c r="D244" s="232" t="s">
        <v>139</v>
      </c>
      <c r="E244" s="41"/>
      <c r="F244" s="233" t="s">
        <v>1060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139</v>
      </c>
      <c r="AU244" s="18" t="s">
        <v>86</v>
      </c>
    </row>
    <row r="245" s="13" customFormat="1">
      <c r="A245" s="13"/>
      <c r="B245" s="237"/>
      <c r="C245" s="238"/>
      <c r="D245" s="232" t="s">
        <v>141</v>
      </c>
      <c r="E245" s="239" t="s">
        <v>1</v>
      </c>
      <c r="F245" s="240" t="s">
        <v>1062</v>
      </c>
      <c r="G245" s="238"/>
      <c r="H245" s="241">
        <v>21.379999999999999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141</v>
      </c>
      <c r="AU245" s="247" t="s">
        <v>86</v>
      </c>
      <c r="AV245" s="13" t="s">
        <v>86</v>
      </c>
      <c r="AW245" s="13" t="s">
        <v>32</v>
      </c>
      <c r="AX245" s="13" t="s">
        <v>77</v>
      </c>
      <c r="AY245" s="247" t="s">
        <v>131</v>
      </c>
    </row>
    <row r="246" s="15" customFormat="1">
      <c r="A246" s="15"/>
      <c r="B246" s="270"/>
      <c r="C246" s="271"/>
      <c r="D246" s="232" t="s">
        <v>141</v>
      </c>
      <c r="E246" s="272" t="s">
        <v>1</v>
      </c>
      <c r="F246" s="273" t="s">
        <v>1054</v>
      </c>
      <c r="G246" s="271"/>
      <c r="H246" s="274">
        <v>21.379999999999999</v>
      </c>
      <c r="I246" s="275"/>
      <c r="J246" s="271"/>
      <c r="K246" s="271"/>
      <c r="L246" s="276"/>
      <c r="M246" s="277"/>
      <c r="N246" s="278"/>
      <c r="O246" s="278"/>
      <c r="P246" s="278"/>
      <c r="Q246" s="278"/>
      <c r="R246" s="278"/>
      <c r="S246" s="278"/>
      <c r="T246" s="279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0" t="s">
        <v>141</v>
      </c>
      <c r="AU246" s="280" t="s">
        <v>86</v>
      </c>
      <c r="AV246" s="15" t="s">
        <v>89</v>
      </c>
      <c r="AW246" s="15" t="s">
        <v>32</v>
      </c>
      <c r="AX246" s="15" t="s">
        <v>77</v>
      </c>
      <c r="AY246" s="280" t="s">
        <v>131</v>
      </c>
    </row>
    <row r="247" s="14" customFormat="1">
      <c r="A247" s="14"/>
      <c r="B247" s="248"/>
      <c r="C247" s="249"/>
      <c r="D247" s="232" t="s">
        <v>141</v>
      </c>
      <c r="E247" s="250" t="s">
        <v>1</v>
      </c>
      <c r="F247" s="251" t="s">
        <v>159</v>
      </c>
      <c r="G247" s="249"/>
      <c r="H247" s="252">
        <v>21.379999999999999</v>
      </c>
      <c r="I247" s="253"/>
      <c r="J247" s="249"/>
      <c r="K247" s="249"/>
      <c r="L247" s="254"/>
      <c r="M247" s="255"/>
      <c r="N247" s="256"/>
      <c r="O247" s="256"/>
      <c r="P247" s="256"/>
      <c r="Q247" s="256"/>
      <c r="R247" s="256"/>
      <c r="S247" s="256"/>
      <c r="T247" s="25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8" t="s">
        <v>141</v>
      </c>
      <c r="AU247" s="258" t="s">
        <v>86</v>
      </c>
      <c r="AV247" s="14" t="s">
        <v>137</v>
      </c>
      <c r="AW247" s="14" t="s">
        <v>32</v>
      </c>
      <c r="AX247" s="14" t="s">
        <v>82</v>
      </c>
      <c r="AY247" s="258" t="s">
        <v>131</v>
      </c>
    </row>
    <row r="248" s="2" customFormat="1" ht="24.15" customHeight="1">
      <c r="A248" s="39"/>
      <c r="B248" s="40"/>
      <c r="C248" s="219" t="s">
        <v>320</v>
      </c>
      <c r="D248" s="219" t="s">
        <v>133</v>
      </c>
      <c r="E248" s="220" t="s">
        <v>239</v>
      </c>
      <c r="F248" s="221" t="s">
        <v>240</v>
      </c>
      <c r="G248" s="222" t="s">
        <v>171</v>
      </c>
      <c r="H248" s="223">
        <v>11.699999999999999</v>
      </c>
      <c r="I248" s="224"/>
      <c r="J248" s="225">
        <f>ROUND(I248*H248,2)</f>
        <v>0</v>
      </c>
      <c r="K248" s="221" t="s">
        <v>155</v>
      </c>
      <c r="L248" s="45"/>
      <c r="M248" s="226" t="s">
        <v>1</v>
      </c>
      <c r="N248" s="227" t="s">
        <v>42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137</v>
      </c>
      <c r="AT248" s="230" t="s">
        <v>133</v>
      </c>
      <c r="AU248" s="230" t="s">
        <v>86</v>
      </c>
      <c r="AY248" s="18" t="s">
        <v>131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82</v>
      </c>
      <c r="BK248" s="231">
        <f>ROUND(I248*H248,2)</f>
        <v>0</v>
      </c>
      <c r="BL248" s="18" t="s">
        <v>137</v>
      </c>
      <c r="BM248" s="230" t="s">
        <v>1063</v>
      </c>
    </row>
    <row r="249" s="2" customFormat="1">
      <c r="A249" s="39"/>
      <c r="B249" s="40"/>
      <c r="C249" s="41"/>
      <c r="D249" s="232" t="s">
        <v>139</v>
      </c>
      <c r="E249" s="41"/>
      <c r="F249" s="233" t="s">
        <v>242</v>
      </c>
      <c r="G249" s="41"/>
      <c r="H249" s="41"/>
      <c r="I249" s="234"/>
      <c r="J249" s="41"/>
      <c r="K249" s="41"/>
      <c r="L249" s="45"/>
      <c r="M249" s="235"/>
      <c r="N249" s="236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139</v>
      </c>
      <c r="AU249" s="18" t="s">
        <v>86</v>
      </c>
    </row>
    <row r="250" s="13" customFormat="1">
      <c r="A250" s="13"/>
      <c r="B250" s="237"/>
      <c r="C250" s="238"/>
      <c r="D250" s="232" t="s">
        <v>141</v>
      </c>
      <c r="E250" s="239" t="s">
        <v>1</v>
      </c>
      <c r="F250" s="240" t="s">
        <v>1064</v>
      </c>
      <c r="G250" s="238"/>
      <c r="H250" s="241">
        <v>11.199999999999999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141</v>
      </c>
      <c r="AU250" s="247" t="s">
        <v>86</v>
      </c>
      <c r="AV250" s="13" t="s">
        <v>86</v>
      </c>
      <c r="AW250" s="13" t="s">
        <v>32</v>
      </c>
      <c r="AX250" s="13" t="s">
        <v>77</v>
      </c>
      <c r="AY250" s="247" t="s">
        <v>131</v>
      </c>
    </row>
    <row r="251" s="13" customFormat="1">
      <c r="A251" s="13"/>
      <c r="B251" s="237"/>
      <c r="C251" s="238"/>
      <c r="D251" s="232" t="s">
        <v>141</v>
      </c>
      <c r="E251" s="239" t="s">
        <v>1</v>
      </c>
      <c r="F251" s="240" t="s">
        <v>1065</v>
      </c>
      <c r="G251" s="238"/>
      <c r="H251" s="241">
        <v>0.5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141</v>
      </c>
      <c r="AU251" s="247" t="s">
        <v>86</v>
      </c>
      <c r="AV251" s="13" t="s">
        <v>86</v>
      </c>
      <c r="AW251" s="13" t="s">
        <v>32</v>
      </c>
      <c r="AX251" s="13" t="s">
        <v>77</v>
      </c>
      <c r="AY251" s="247" t="s">
        <v>131</v>
      </c>
    </row>
    <row r="252" s="14" customFormat="1">
      <c r="A252" s="14"/>
      <c r="B252" s="248"/>
      <c r="C252" s="249"/>
      <c r="D252" s="232" t="s">
        <v>141</v>
      </c>
      <c r="E252" s="250" t="s">
        <v>1</v>
      </c>
      <c r="F252" s="251" t="s">
        <v>159</v>
      </c>
      <c r="G252" s="249"/>
      <c r="H252" s="252">
        <v>11.699999999999999</v>
      </c>
      <c r="I252" s="253"/>
      <c r="J252" s="249"/>
      <c r="K252" s="249"/>
      <c r="L252" s="254"/>
      <c r="M252" s="255"/>
      <c r="N252" s="256"/>
      <c r="O252" s="256"/>
      <c r="P252" s="256"/>
      <c r="Q252" s="256"/>
      <c r="R252" s="256"/>
      <c r="S252" s="256"/>
      <c r="T252" s="25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8" t="s">
        <v>141</v>
      </c>
      <c r="AU252" s="258" t="s">
        <v>86</v>
      </c>
      <c r="AV252" s="14" t="s">
        <v>137</v>
      </c>
      <c r="AW252" s="14" t="s">
        <v>32</v>
      </c>
      <c r="AX252" s="14" t="s">
        <v>82</v>
      </c>
      <c r="AY252" s="258" t="s">
        <v>131</v>
      </c>
    </row>
    <row r="253" s="2" customFormat="1" ht="16.5" customHeight="1">
      <c r="A253" s="39"/>
      <c r="B253" s="40"/>
      <c r="C253" s="260" t="s">
        <v>326</v>
      </c>
      <c r="D253" s="260" t="s">
        <v>232</v>
      </c>
      <c r="E253" s="261" t="s">
        <v>246</v>
      </c>
      <c r="F253" s="262" t="s">
        <v>247</v>
      </c>
      <c r="G253" s="263" t="s">
        <v>220</v>
      </c>
      <c r="H253" s="264">
        <v>21.379999999999999</v>
      </c>
      <c r="I253" s="265"/>
      <c r="J253" s="266">
        <f>ROUND(I253*H253,2)</f>
        <v>0</v>
      </c>
      <c r="K253" s="262" t="s">
        <v>155</v>
      </c>
      <c r="L253" s="267"/>
      <c r="M253" s="268" t="s">
        <v>1</v>
      </c>
      <c r="N253" s="269" t="s">
        <v>42</v>
      </c>
      <c r="O253" s="92"/>
      <c r="P253" s="228">
        <f>O253*H253</f>
        <v>0</v>
      </c>
      <c r="Q253" s="228">
        <v>1</v>
      </c>
      <c r="R253" s="228">
        <f>Q253*H253</f>
        <v>21.379999999999999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183</v>
      </c>
      <c r="AT253" s="230" t="s">
        <v>232</v>
      </c>
      <c r="AU253" s="230" t="s">
        <v>86</v>
      </c>
      <c r="AY253" s="18" t="s">
        <v>131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82</v>
      </c>
      <c r="BK253" s="231">
        <f>ROUND(I253*H253,2)</f>
        <v>0</v>
      </c>
      <c r="BL253" s="18" t="s">
        <v>137</v>
      </c>
      <c r="BM253" s="230" t="s">
        <v>1066</v>
      </c>
    </row>
    <row r="254" s="2" customFormat="1">
      <c r="A254" s="39"/>
      <c r="B254" s="40"/>
      <c r="C254" s="41"/>
      <c r="D254" s="232" t="s">
        <v>139</v>
      </c>
      <c r="E254" s="41"/>
      <c r="F254" s="233" t="s">
        <v>247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139</v>
      </c>
      <c r="AU254" s="18" t="s">
        <v>86</v>
      </c>
    </row>
    <row r="255" s="13" customFormat="1">
      <c r="A255" s="13"/>
      <c r="B255" s="237"/>
      <c r="C255" s="238"/>
      <c r="D255" s="232" t="s">
        <v>141</v>
      </c>
      <c r="E255" s="239" t="s">
        <v>1</v>
      </c>
      <c r="F255" s="240" t="s">
        <v>1067</v>
      </c>
      <c r="G255" s="238"/>
      <c r="H255" s="241">
        <v>21.379999999999999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141</v>
      </c>
      <c r="AU255" s="247" t="s">
        <v>86</v>
      </c>
      <c r="AV255" s="13" t="s">
        <v>86</v>
      </c>
      <c r="AW255" s="13" t="s">
        <v>32</v>
      </c>
      <c r="AX255" s="13" t="s">
        <v>77</v>
      </c>
      <c r="AY255" s="247" t="s">
        <v>131</v>
      </c>
    </row>
    <row r="256" s="14" customFormat="1">
      <c r="A256" s="14"/>
      <c r="B256" s="248"/>
      <c r="C256" s="249"/>
      <c r="D256" s="232" t="s">
        <v>141</v>
      </c>
      <c r="E256" s="250" t="s">
        <v>1</v>
      </c>
      <c r="F256" s="251" t="s">
        <v>159</v>
      </c>
      <c r="G256" s="249"/>
      <c r="H256" s="252">
        <v>21.379999999999999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8" t="s">
        <v>141</v>
      </c>
      <c r="AU256" s="258" t="s">
        <v>86</v>
      </c>
      <c r="AV256" s="14" t="s">
        <v>137</v>
      </c>
      <c r="AW256" s="14" t="s">
        <v>32</v>
      </c>
      <c r="AX256" s="14" t="s">
        <v>82</v>
      </c>
      <c r="AY256" s="258" t="s">
        <v>131</v>
      </c>
    </row>
    <row r="257" s="2" customFormat="1" ht="16.5" customHeight="1">
      <c r="A257" s="39"/>
      <c r="B257" s="40"/>
      <c r="C257" s="260" t="s">
        <v>333</v>
      </c>
      <c r="D257" s="260" t="s">
        <v>232</v>
      </c>
      <c r="E257" s="261" t="s">
        <v>252</v>
      </c>
      <c r="F257" s="262" t="s">
        <v>253</v>
      </c>
      <c r="G257" s="263" t="s">
        <v>220</v>
      </c>
      <c r="H257" s="264">
        <v>0.94999999999999996</v>
      </c>
      <c r="I257" s="265"/>
      <c r="J257" s="266">
        <f>ROUND(I257*H257,2)</f>
        <v>0</v>
      </c>
      <c r="K257" s="262" t="s">
        <v>155</v>
      </c>
      <c r="L257" s="267"/>
      <c r="M257" s="268" t="s">
        <v>1</v>
      </c>
      <c r="N257" s="269" t="s">
        <v>42</v>
      </c>
      <c r="O257" s="92"/>
      <c r="P257" s="228">
        <f>O257*H257</f>
        <v>0</v>
      </c>
      <c r="Q257" s="228">
        <v>1</v>
      </c>
      <c r="R257" s="228">
        <f>Q257*H257</f>
        <v>0.94999999999999996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183</v>
      </c>
      <c r="AT257" s="230" t="s">
        <v>232</v>
      </c>
      <c r="AU257" s="230" t="s">
        <v>86</v>
      </c>
      <c r="AY257" s="18" t="s">
        <v>131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82</v>
      </c>
      <c r="BK257" s="231">
        <f>ROUND(I257*H257,2)</f>
        <v>0</v>
      </c>
      <c r="BL257" s="18" t="s">
        <v>137</v>
      </c>
      <c r="BM257" s="230" t="s">
        <v>1068</v>
      </c>
    </row>
    <row r="258" s="2" customFormat="1">
      <c r="A258" s="39"/>
      <c r="B258" s="40"/>
      <c r="C258" s="41"/>
      <c r="D258" s="232" t="s">
        <v>139</v>
      </c>
      <c r="E258" s="41"/>
      <c r="F258" s="233" t="s">
        <v>253</v>
      </c>
      <c r="G258" s="41"/>
      <c r="H258" s="41"/>
      <c r="I258" s="234"/>
      <c r="J258" s="41"/>
      <c r="K258" s="41"/>
      <c r="L258" s="45"/>
      <c r="M258" s="235"/>
      <c r="N258" s="23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139</v>
      </c>
      <c r="AU258" s="18" t="s">
        <v>86</v>
      </c>
    </row>
    <row r="259" s="13" customFormat="1">
      <c r="A259" s="13"/>
      <c r="B259" s="237"/>
      <c r="C259" s="238"/>
      <c r="D259" s="232" t="s">
        <v>141</v>
      </c>
      <c r="E259" s="239" t="s">
        <v>1</v>
      </c>
      <c r="F259" s="240" t="s">
        <v>1069</v>
      </c>
      <c r="G259" s="238"/>
      <c r="H259" s="241">
        <v>0.95399999999999996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141</v>
      </c>
      <c r="AU259" s="247" t="s">
        <v>86</v>
      </c>
      <c r="AV259" s="13" t="s">
        <v>86</v>
      </c>
      <c r="AW259" s="13" t="s">
        <v>32</v>
      </c>
      <c r="AX259" s="13" t="s">
        <v>77</v>
      </c>
      <c r="AY259" s="247" t="s">
        <v>131</v>
      </c>
    </row>
    <row r="260" s="14" customFormat="1">
      <c r="A260" s="14"/>
      <c r="B260" s="248"/>
      <c r="C260" s="249"/>
      <c r="D260" s="232" t="s">
        <v>141</v>
      </c>
      <c r="E260" s="250" t="s">
        <v>1</v>
      </c>
      <c r="F260" s="251" t="s">
        <v>159</v>
      </c>
      <c r="G260" s="249"/>
      <c r="H260" s="252">
        <v>0.95399999999999996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8" t="s">
        <v>141</v>
      </c>
      <c r="AU260" s="258" t="s">
        <v>86</v>
      </c>
      <c r="AV260" s="14" t="s">
        <v>137</v>
      </c>
      <c r="AW260" s="14" t="s">
        <v>32</v>
      </c>
      <c r="AX260" s="14" t="s">
        <v>77</v>
      </c>
      <c r="AY260" s="258" t="s">
        <v>131</v>
      </c>
    </row>
    <row r="261" s="13" customFormat="1">
      <c r="A261" s="13"/>
      <c r="B261" s="237"/>
      <c r="C261" s="238"/>
      <c r="D261" s="232" t="s">
        <v>141</v>
      </c>
      <c r="E261" s="239" t="s">
        <v>1</v>
      </c>
      <c r="F261" s="240" t="s">
        <v>1070</v>
      </c>
      <c r="G261" s="238"/>
      <c r="H261" s="241">
        <v>0.94999999999999996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141</v>
      </c>
      <c r="AU261" s="247" t="s">
        <v>86</v>
      </c>
      <c r="AV261" s="13" t="s">
        <v>86</v>
      </c>
      <c r="AW261" s="13" t="s">
        <v>32</v>
      </c>
      <c r="AX261" s="13" t="s">
        <v>82</v>
      </c>
      <c r="AY261" s="247" t="s">
        <v>131</v>
      </c>
    </row>
    <row r="262" s="2" customFormat="1" ht="37.8" customHeight="1">
      <c r="A262" s="39"/>
      <c r="B262" s="40"/>
      <c r="C262" s="219" t="s">
        <v>339</v>
      </c>
      <c r="D262" s="219" t="s">
        <v>133</v>
      </c>
      <c r="E262" s="220" t="s">
        <v>1071</v>
      </c>
      <c r="F262" s="221" t="s">
        <v>1072</v>
      </c>
      <c r="G262" s="222" t="s">
        <v>136</v>
      </c>
      <c r="H262" s="223">
        <v>0</v>
      </c>
      <c r="I262" s="224"/>
      <c r="J262" s="225">
        <f>ROUND(I262*H262,2)</f>
        <v>0</v>
      </c>
      <c r="K262" s="221" t="s">
        <v>155</v>
      </c>
      <c r="L262" s="45"/>
      <c r="M262" s="226" t="s">
        <v>1</v>
      </c>
      <c r="N262" s="227" t="s">
        <v>42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137</v>
      </c>
      <c r="AT262" s="230" t="s">
        <v>133</v>
      </c>
      <c r="AU262" s="230" t="s">
        <v>86</v>
      </c>
      <c r="AY262" s="18" t="s">
        <v>131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82</v>
      </c>
      <c r="BK262" s="231">
        <f>ROUND(I262*H262,2)</f>
        <v>0</v>
      </c>
      <c r="BL262" s="18" t="s">
        <v>137</v>
      </c>
      <c r="BM262" s="230" t="s">
        <v>1073</v>
      </c>
    </row>
    <row r="263" s="2" customFormat="1">
      <c r="A263" s="39"/>
      <c r="B263" s="40"/>
      <c r="C263" s="41"/>
      <c r="D263" s="232" t="s">
        <v>139</v>
      </c>
      <c r="E263" s="41"/>
      <c r="F263" s="233" t="s">
        <v>1074</v>
      </c>
      <c r="G263" s="41"/>
      <c r="H263" s="41"/>
      <c r="I263" s="234"/>
      <c r="J263" s="41"/>
      <c r="K263" s="41"/>
      <c r="L263" s="45"/>
      <c r="M263" s="235"/>
      <c r="N263" s="23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139</v>
      </c>
      <c r="AU263" s="18" t="s">
        <v>86</v>
      </c>
    </row>
    <row r="264" s="2" customFormat="1">
      <c r="A264" s="39"/>
      <c r="B264" s="40"/>
      <c r="C264" s="41"/>
      <c r="D264" s="232" t="s">
        <v>165</v>
      </c>
      <c r="E264" s="41"/>
      <c r="F264" s="259" t="s">
        <v>1001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165</v>
      </c>
      <c r="AU264" s="18" t="s">
        <v>86</v>
      </c>
    </row>
    <row r="265" s="13" customFormat="1">
      <c r="A265" s="13"/>
      <c r="B265" s="237"/>
      <c r="C265" s="238"/>
      <c r="D265" s="232" t="s">
        <v>141</v>
      </c>
      <c r="E265" s="239" t="s">
        <v>1</v>
      </c>
      <c r="F265" s="240" t="s">
        <v>1075</v>
      </c>
      <c r="G265" s="238"/>
      <c r="H265" s="241">
        <v>0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141</v>
      </c>
      <c r="AU265" s="247" t="s">
        <v>86</v>
      </c>
      <c r="AV265" s="13" t="s">
        <v>86</v>
      </c>
      <c r="AW265" s="13" t="s">
        <v>32</v>
      </c>
      <c r="AX265" s="13" t="s">
        <v>82</v>
      </c>
      <c r="AY265" s="247" t="s">
        <v>131</v>
      </c>
    </row>
    <row r="266" s="2" customFormat="1" ht="24.15" customHeight="1">
      <c r="A266" s="39"/>
      <c r="B266" s="40"/>
      <c r="C266" s="219" t="s">
        <v>345</v>
      </c>
      <c r="D266" s="219" t="s">
        <v>133</v>
      </c>
      <c r="E266" s="220" t="s">
        <v>257</v>
      </c>
      <c r="F266" s="221" t="s">
        <v>258</v>
      </c>
      <c r="G266" s="222" t="s">
        <v>136</v>
      </c>
      <c r="H266" s="223">
        <v>1077.5</v>
      </c>
      <c r="I266" s="224"/>
      <c r="J266" s="225">
        <f>ROUND(I266*H266,2)</f>
        <v>0</v>
      </c>
      <c r="K266" s="221" t="s">
        <v>155</v>
      </c>
      <c r="L266" s="45"/>
      <c r="M266" s="226" t="s">
        <v>1</v>
      </c>
      <c r="N266" s="227" t="s">
        <v>42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137</v>
      </c>
      <c r="AT266" s="230" t="s">
        <v>133</v>
      </c>
      <c r="AU266" s="230" t="s">
        <v>86</v>
      </c>
      <c r="AY266" s="18" t="s">
        <v>131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82</v>
      </c>
      <c r="BK266" s="231">
        <f>ROUND(I266*H266,2)</f>
        <v>0</v>
      </c>
      <c r="BL266" s="18" t="s">
        <v>137</v>
      </c>
      <c r="BM266" s="230" t="s">
        <v>1076</v>
      </c>
    </row>
    <row r="267" s="2" customFormat="1">
      <c r="A267" s="39"/>
      <c r="B267" s="40"/>
      <c r="C267" s="41"/>
      <c r="D267" s="232" t="s">
        <v>139</v>
      </c>
      <c r="E267" s="41"/>
      <c r="F267" s="233" t="s">
        <v>260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139</v>
      </c>
      <c r="AU267" s="18" t="s">
        <v>86</v>
      </c>
    </row>
    <row r="268" s="13" customFormat="1">
      <c r="A268" s="13"/>
      <c r="B268" s="237"/>
      <c r="C268" s="238"/>
      <c r="D268" s="232" t="s">
        <v>141</v>
      </c>
      <c r="E268" s="239" t="s">
        <v>1</v>
      </c>
      <c r="F268" s="240" t="s">
        <v>1077</v>
      </c>
      <c r="G268" s="238"/>
      <c r="H268" s="241">
        <v>1077.5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141</v>
      </c>
      <c r="AU268" s="247" t="s">
        <v>86</v>
      </c>
      <c r="AV268" s="13" t="s">
        <v>86</v>
      </c>
      <c r="AW268" s="13" t="s">
        <v>32</v>
      </c>
      <c r="AX268" s="13" t="s">
        <v>77</v>
      </c>
      <c r="AY268" s="247" t="s">
        <v>131</v>
      </c>
    </row>
    <row r="269" s="14" customFormat="1">
      <c r="A269" s="14"/>
      <c r="B269" s="248"/>
      <c r="C269" s="249"/>
      <c r="D269" s="232" t="s">
        <v>141</v>
      </c>
      <c r="E269" s="250" t="s">
        <v>1</v>
      </c>
      <c r="F269" s="251" t="s">
        <v>159</v>
      </c>
      <c r="G269" s="249"/>
      <c r="H269" s="252">
        <v>1077.5</v>
      </c>
      <c r="I269" s="253"/>
      <c r="J269" s="249"/>
      <c r="K269" s="249"/>
      <c r="L269" s="254"/>
      <c r="M269" s="255"/>
      <c r="N269" s="256"/>
      <c r="O269" s="256"/>
      <c r="P269" s="256"/>
      <c r="Q269" s="256"/>
      <c r="R269" s="256"/>
      <c r="S269" s="256"/>
      <c r="T269" s="25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8" t="s">
        <v>141</v>
      </c>
      <c r="AU269" s="258" t="s">
        <v>86</v>
      </c>
      <c r="AV269" s="14" t="s">
        <v>137</v>
      </c>
      <c r="AW269" s="14" t="s">
        <v>32</v>
      </c>
      <c r="AX269" s="14" t="s">
        <v>82</v>
      </c>
      <c r="AY269" s="258" t="s">
        <v>131</v>
      </c>
    </row>
    <row r="270" s="2" customFormat="1" ht="33" customHeight="1">
      <c r="A270" s="39"/>
      <c r="B270" s="40"/>
      <c r="C270" s="219" t="s">
        <v>351</v>
      </c>
      <c r="D270" s="219" t="s">
        <v>133</v>
      </c>
      <c r="E270" s="220" t="s">
        <v>1078</v>
      </c>
      <c r="F270" s="221" t="s">
        <v>1079</v>
      </c>
      <c r="G270" s="222" t="s">
        <v>136</v>
      </c>
      <c r="H270" s="223">
        <v>0</v>
      </c>
      <c r="I270" s="224"/>
      <c r="J270" s="225">
        <f>ROUND(I270*H270,2)</f>
        <v>0</v>
      </c>
      <c r="K270" s="221" t="s">
        <v>155</v>
      </c>
      <c r="L270" s="45"/>
      <c r="M270" s="226" t="s">
        <v>1</v>
      </c>
      <c r="N270" s="227" t="s">
        <v>42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137</v>
      </c>
      <c r="AT270" s="230" t="s">
        <v>133</v>
      </c>
      <c r="AU270" s="230" t="s">
        <v>86</v>
      </c>
      <c r="AY270" s="18" t="s">
        <v>131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82</v>
      </c>
      <c r="BK270" s="231">
        <f>ROUND(I270*H270,2)</f>
        <v>0</v>
      </c>
      <c r="BL270" s="18" t="s">
        <v>137</v>
      </c>
      <c r="BM270" s="230" t="s">
        <v>1080</v>
      </c>
    </row>
    <row r="271" s="2" customFormat="1">
      <c r="A271" s="39"/>
      <c r="B271" s="40"/>
      <c r="C271" s="41"/>
      <c r="D271" s="232" t="s">
        <v>139</v>
      </c>
      <c r="E271" s="41"/>
      <c r="F271" s="233" t="s">
        <v>1081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139</v>
      </c>
      <c r="AU271" s="18" t="s">
        <v>86</v>
      </c>
    </row>
    <row r="272" s="2" customFormat="1">
      <c r="A272" s="39"/>
      <c r="B272" s="40"/>
      <c r="C272" s="41"/>
      <c r="D272" s="232" t="s">
        <v>165</v>
      </c>
      <c r="E272" s="41"/>
      <c r="F272" s="259" t="s">
        <v>1001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165</v>
      </c>
      <c r="AU272" s="18" t="s">
        <v>86</v>
      </c>
    </row>
    <row r="273" s="13" customFormat="1">
      <c r="A273" s="13"/>
      <c r="B273" s="237"/>
      <c r="C273" s="238"/>
      <c r="D273" s="232" t="s">
        <v>141</v>
      </c>
      <c r="E273" s="239" t="s">
        <v>1</v>
      </c>
      <c r="F273" s="240" t="s">
        <v>1082</v>
      </c>
      <c r="G273" s="238"/>
      <c r="H273" s="241">
        <v>0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141</v>
      </c>
      <c r="AU273" s="247" t="s">
        <v>86</v>
      </c>
      <c r="AV273" s="13" t="s">
        <v>86</v>
      </c>
      <c r="AW273" s="13" t="s">
        <v>32</v>
      </c>
      <c r="AX273" s="13" t="s">
        <v>82</v>
      </c>
      <c r="AY273" s="247" t="s">
        <v>131</v>
      </c>
    </row>
    <row r="274" s="2" customFormat="1" ht="24.15" customHeight="1">
      <c r="A274" s="39"/>
      <c r="B274" s="40"/>
      <c r="C274" s="219" t="s">
        <v>356</v>
      </c>
      <c r="D274" s="219" t="s">
        <v>133</v>
      </c>
      <c r="E274" s="220" t="s">
        <v>1083</v>
      </c>
      <c r="F274" s="221" t="s">
        <v>1084</v>
      </c>
      <c r="G274" s="222" t="s">
        <v>136</v>
      </c>
      <c r="H274" s="223">
        <v>0</v>
      </c>
      <c r="I274" s="224"/>
      <c r="J274" s="225">
        <f>ROUND(I274*H274,2)</f>
        <v>0</v>
      </c>
      <c r="K274" s="221" t="s">
        <v>155</v>
      </c>
      <c r="L274" s="45"/>
      <c r="M274" s="226" t="s">
        <v>1</v>
      </c>
      <c r="N274" s="227" t="s">
        <v>42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137</v>
      </c>
      <c r="AT274" s="230" t="s">
        <v>133</v>
      </c>
      <c r="AU274" s="230" t="s">
        <v>86</v>
      </c>
      <c r="AY274" s="18" t="s">
        <v>131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82</v>
      </c>
      <c r="BK274" s="231">
        <f>ROUND(I274*H274,2)</f>
        <v>0</v>
      </c>
      <c r="BL274" s="18" t="s">
        <v>137</v>
      </c>
      <c r="BM274" s="230" t="s">
        <v>1085</v>
      </c>
    </row>
    <row r="275" s="2" customFormat="1">
      <c r="A275" s="39"/>
      <c r="B275" s="40"/>
      <c r="C275" s="41"/>
      <c r="D275" s="232" t="s">
        <v>139</v>
      </c>
      <c r="E275" s="41"/>
      <c r="F275" s="233" t="s">
        <v>1086</v>
      </c>
      <c r="G275" s="41"/>
      <c r="H275" s="41"/>
      <c r="I275" s="234"/>
      <c r="J275" s="41"/>
      <c r="K275" s="41"/>
      <c r="L275" s="45"/>
      <c r="M275" s="235"/>
      <c r="N275" s="236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139</v>
      </c>
      <c r="AU275" s="18" t="s">
        <v>86</v>
      </c>
    </row>
    <row r="276" s="2" customFormat="1">
      <c r="A276" s="39"/>
      <c r="B276" s="40"/>
      <c r="C276" s="41"/>
      <c r="D276" s="232" t="s">
        <v>165</v>
      </c>
      <c r="E276" s="41"/>
      <c r="F276" s="259" t="s">
        <v>1001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165</v>
      </c>
      <c r="AU276" s="18" t="s">
        <v>86</v>
      </c>
    </row>
    <row r="277" s="13" customFormat="1">
      <c r="A277" s="13"/>
      <c r="B277" s="237"/>
      <c r="C277" s="238"/>
      <c r="D277" s="232" t="s">
        <v>141</v>
      </c>
      <c r="E277" s="239" t="s">
        <v>1</v>
      </c>
      <c r="F277" s="240" t="s">
        <v>1087</v>
      </c>
      <c r="G277" s="238"/>
      <c r="H277" s="241">
        <v>0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141</v>
      </c>
      <c r="AU277" s="247" t="s">
        <v>86</v>
      </c>
      <c r="AV277" s="13" t="s">
        <v>86</v>
      </c>
      <c r="AW277" s="13" t="s">
        <v>32</v>
      </c>
      <c r="AX277" s="13" t="s">
        <v>82</v>
      </c>
      <c r="AY277" s="247" t="s">
        <v>131</v>
      </c>
    </row>
    <row r="278" s="2" customFormat="1" ht="16.5" customHeight="1">
      <c r="A278" s="39"/>
      <c r="B278" s="40"/>
      <c r="C278" s="260" t="s">
        <v>362</v>
      </c>
      <c r="D278" s="260" t="s">
        <v>232</v>
      </c>
      <c r="E278" s="261" t="s">
        <v>1088</v>
      </c>
      <c r="F278" s="262" t="s">
        <v>1089</v>
      </c>
      <c r="G278" s="263" t="s">
        <v>1090</v>
      </c>
      <c r="H278" s="264">
        <v>0</v>
      </c>
      <c r="I278" s="265"/>
      <c r="J278" s="266">
        <f>ROUND(I278*H278,2)</f>
        <v>0</v>
      </c>
      <c r="K278" s="262" t="s">
        <v>155</v>
      </c>
      <c r="L278" s="267"/>
      <c r="M278" s="268" t="s">
        <v>1</v>
      </c>
      <c r="N278" s="269" t="s">
        <v>42</v>
      </c>
      <c r="O278" s="92"/>
      <c r="P278" s="228">
        <f>O278*H278</f>
        <v>0</v>
      </c>
      <c r="Q278" s="228">
        <v>0.001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183</v>
      </c>
      <c r="AT278" s="230" t="s">
        <v>232</v>
      </c>
      <c r="AU278" s="230" t="s">
        <v>86</v>
      </c>
      <c r="AY278" s="18" t="s">
        <v>131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82</v>
      </c>
      <c r="BK278" s="231">
        <f>ROUND(I278*H278,2)</f>
        <v>0</v>
      </c>
      <c r="BL278" s="18" t="s">
        <v>137</v>
      </c>
      <c r="BM278" s="230" t="s">
        <v>1091</v>
      </c>
    </row>
    <row r="279" s="2" customFormat="1">
      <c r="A279" s="39"/>
      <c r="B279" s="40"/>
      <c r="C279" s="41"/>
      <c r="D279" s="232" t="s">
        <v>139</v>
      </c>
      <c r="E279" s="41"/>
      <c r="F279" s="233" t="s">
        <v>1089</v>
      </c>
      <c r="G279" s="41"/>
      <c r="H279" s="41"/>
      <c r="I279" s="234"/>
      <c r="J279" s="41"/>
      <c r="K279" s="41"/>
      <c r="L279" s="45"/>
      <c r="M279" s="235"/>
      <c r="N279" s="236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139</v>
      </c>
      <c r="AU279" s="18" t="s">
        <v>86</v>
      </c>
    </row>
    <row r="280" s="2" customFormat="1">
      <c r="A280" s="39"/>
      <c r="B280" s="40"/>
      <c r="C280" s="41"/>
      <c r="D280" s="232" t="s">
        <v>165</v>
      </c>
      <c r="E280" s="41"/>
      <c r="F280" s="259" t="s">
        <v>1001</v>
      </c>
      <c r="G280" s="41"/>
      <c r="H280" s="41"/>
      <c r="I280" s="234"/>
      <c r="J280" s="41"/>
      <c r="K280" s="41"/>
      <c r="L280" s="45"/>
      <c r="M280" s="235"/>
      <c r="N280" s="236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165</v>
      </c>
      <c r="AU280" s="18" t="s">
        <v>86</v>
      </c>
    </row>
    <row r="281" s="13" customFormat="1">
      <c r="A281" s="13"/>
      <c r="B281" s="237"/>
      <c r="C281" s="238"/>
      <c r="D281" s="232" t="s">
        <v>141</v>
      </c>
      <c r="E281" s="239" t="s">
        <v>1</v>
      </c>
      <c r="F281" s="240" t="s">
        <v>1092</v>
      </c>
      <c r="G281" s="238"/>
      <c r="H281" s="241">
        <v>0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141</v>
      </c>
      <c r="AU281" s="247" t="s">
        <v>86</v>
      </c>
      <c r="AV281" s="13" t="s">
        <v>86</v>
      </c>
      <c r="AW281" s="13" t="s">
        <v>32</v>
      </c>
      <c r="AX281" s="13" t="s">
        <v>82</v>
      </c>
      <c r="AY281" s="247" t="s">
        <v>131</v>
      </c>
    </row>
    <row r="282" s="2" customFormat="1" ht="24.15" customHeight="1">
      <c r="A282" s="39"/>
      <c r="B282" s="40"/>
      <c r="C282" s="219" t="s">
        <v>368</v>
      </c>
      <c r="D282" s="219" t="s">
        <v>133</v>
      </c>
      <c r="E282" s="220" t="s">
        <v>1093</v>
      </c>
      <c r="F282" s="221" t="s">
        <v>1094</v>
      </c>
      <c r="G282" s="222" t="s">
        <v>298</v>
      </c>
      <c r="H282" s="223">
        <v>3</v>
      </c>
      <c r="I282" s="224"/>
      <c r="J282" s="225">
        <f>ROUND(I282*H282,2)</f>
        <v>0</v>
      </c>
      <c r="K282" s="221" t="s">
        <v>155</v>
      </c>
      <c r="L282" s="45"/>
      <c r="M282" s="226" t="s">
        <v>1</v>
      </c>
      <c r="N282" s="227" t="s">
        <v>42</v>
      </c>
      <c r="O282" s="92"/>
      <c r="P282" s="228">
        <f>O282*H282</f>
        <v>0</v>
      </c>
      <c r="Q282" s="228">
        <v>0.01281</v>
      </c>
      <c r="R282" s="228">
        <f>Q282*H282</f>
        <v>0.038429999999999999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137</v>
      </c>
      <c r="AT282" s="230" t="s">
        <v>133</v>
      </c>
      <c r="AU282" s="230" t="s">
        <v>86</v>
      </c>
      <c r="AY282" s="18" t="s">
        <v>131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82</v>
      </c>
      <c r="BK282" s="231">
        <f>ROUND(I282*H282,2)</f>
        <v>0</v>
      </c>
      <c r="BL282" s="18" t="s">
        <v>137</v>
      </c>
      <c r="BM282" s="230" t="s">
        <v>1095</v>
      </c>
    </row>
    <row r="283" s="2" customFormat="1">
      <c r="A283" s="39"/>
      <c r="B283" s="40"/>
      <c r="C283" s="41"/>
      <c r="D283" s="232" t="s">
        <v>139</v>
      </c>
      <c r="E283" s="41"/>
      <c r="F283" s="233" t="s">
        <v>1096</v>
      </c>
      <c r="G283" s="41"/>
      <c r="H283" s="41"/>
      <c r="I283" s="234"/>
      <c r="J283" s="41"/>
      <c r="K283" s="41"/>
      <c r="L283" s="45"/>
      <c r="M283" s="235"/>
      <c r="N283" s="236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139</v>
      </c>
      <c r="AU283" s="18" t="s">
        <v>86</v>
      </c>
    </row>
    <row r="284" s="13" customFormat="1">
      <c r="A284" s="13"/>
      <c r="B284" s="237"/>
      <c r="C284" s="238"/>
      <c r="D284" s="232" t="s">
        <v>141</v>
      </c>
      <c r="E284" s="239" t="s">
        <v>1</v>
      </c>
      <c r="F284" s="240" t="s">
        <v>89</v>
      </c>
      <c r="G284" s="238"/>
      <c r="H284" s="241">
        <v>3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7" t="s">
        <v>141</v>
      </c>
      <c r="AU284" s="247" t="s">
        <v>86</v>
      </c>
      <c r="AV284" s="13" t="s">
        <v>86</v>
      </c>
      <c r="AW284" s="13" t="s">
        <v>32</v>
      </c>
      <c r="AX284" s="13" t="s">
        <v>82</v>
      </c>
      <c r="AY284" s="247" t="s">
        <v>131</v>
      </c>
    </row>
    <row r="285" s="2" customFormat="1" ht="16.5" customHeight="1">
      <c r="A285" s="39"/>
      <c r="B285" s="40"/>
      <c r="C285" s="219" t="s">
        <v>374</v>
      </c>
      <c r="D285" s="219" t="s">
        <v>133</v>
      </c>
      <c r="E285" s="220" t="s">
        <v>1097</v>
      </c>
      <c r="F285" s="221" t="s">
        <v>1098</v>
      </c>
      <c r="G285" s="222" t="s">
        <v>171</v>
      </c>
      <c r="H285" s="223">
        <v>0</v>
      </c>
      <c r="I285" s="224"/>
      <c r="J285" s="225">
        <f>ROUND(I285*H285,2)</f>
        <v>0</v>
      </c>
      <c r="K285" s="221" t="s">
        <v>155</v>
      </c>
      <c r="L285" s="45"/>
      <c r="M285" s="226" t="s">
        <v>1</v>
      </c>
      <c r="N285" s="227" t="s">
        <v>42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137</v>
      </c>
      <c r="AT285" s="230" t="s">
        <v>133</v>
      </c>
      <c r="AU285" s="230" t="s">
        <v>86</v>
      </c>
      <c r="AY285" s="18" t="s">
        <v>131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82</v>
      </c>
      <c r="BK285" s="231">
        <f>ROUND(I285*H285,2)</f>
        <v>0</v>
      </c>
      <c r="BL285" s="18" t="s">
        <v>137</v>
      </c>
      <c r="BM285" s="230" t="s">
        <v>1099</v>
      </c>
    </row>
    <row r="286" s="2" customFormat="1">
      <c r="A286" s="39"/>
      <c r="B286" s="40"/>
      <c r="C286" s="41"/>
      <c r="D286" s="232" t="s">
        <v>139</v>
      </c>
      <c r="E286" s="41"/>
      <c r="F286" s="233" t="s">
        <v>1100</v>
      </c>
      <c r="G286" s="41"/>
      <c r="H286" s="41"/>
      <c r="I286" s="234"/>
      <c r="J286" s="41"/>
      <c r="K286" s="41"/>
      <c r="L286" s="45"/>
      <c r="M286" s="235"/>
      <c r="N286" s="23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139</v>
      </c>
      <c r="AU286" s="18" t="s">
        <v>86</v>
      </c>
    </row>
    <row r="287" s="2" customFormat="1">
      <c r="A287" s="39"/>
      <c r="B287" s="40"/>
      <c r="C287" s="41"/>
      <c r="D287" s="232" t="s">
        <v>165</v>
      </c>
      <c r="E287" s="41"/>
      <c r="F287" s="259" t="s">
        <v>1001</v>
      </c>
      <c r="G287" s="41"/>
      <c r="H287" s="41"/>
      <c r="I287" s="234"/>
      <c r="J287" s="41"/>
      <c r="K287" s="41"/>
      <c r="L287" s="45"/>
      <c r="M287" s="235"/>
      <c r="N287" s="236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165</v>
      </c>
      <c r="AU287" s="18" t="s">
        <v>86</v>
      </c>
    </row>
    <row r="288" s="13" customFormat="1">
      <c r="A288" s="13"/>
      <c r="B288" s="237"/>
      <c r="C288" s="238"/>
      <c r="D288" s="232" t="s">
        <v>141</v>
      </c>
      <c r="E288" s="239" t="s">
        <v>1</v>
      </c>
      <c r="F288" s="240" t="s">
        <v>77</v>
      </c>
      <c r="G288" s="238"/>
      <c r="H288" s="241">
        <v>0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141</v>
      </c>
      <c r="AU288" s="247" t="s">
        <v>86</v>
      </c>
      <c r="AV288" s="13" t="s">
        <v>86</v>
      </c>
      <c r="AW288" s="13" t="s">
        <v>32</v>
      </c>
      <c r="AX288" s="13" t="s">
        <v>82</v>
      </c>
      <c r="AY288" s="247" t="s">
        <v>131</v>
      </c>
    </row>
    <row r="289" s="12" customFormat="1" ht="22.8" customHeight="1">
      <c r="A289" s="12"/>
      <c r="B289" s="203"/>
      <c r="C289" s="204"/>
      <c r="D289" s="205" t="s">
        <v>76</v>
      </c>
      <c r="E289" s="217" t="s">
        <v>86</v>
      </c>
      <c r="F289" s="217" t="s">
        <v>263</v>
      </c>
      <c r="G289" s="204"/>
      <c r="H289" s="204"/>
      <c r="I289" s="207"/>
      <c r="J289" s="218">
        <f>BK289</f>
        <v>0</v>
      </c>
      <c r="K289" s="204"/>
      <c r="L289" s="209"/>
      <c r="M289" s="210"/>
      <c r="N289" s="211"/>
      <c r="O289" s="211"/>
      <c r="P289" s="212">
        <f>SUM(P290:P299)</f>
        <v>0</v>
      </c>
      <c r="Q289" s="211"/>
      <c r="R289" s="212">
        <f>SUM(R290:R299)</f>
        <v>5.6500000000000004</v>
      </c>
      <c r="S289" s="211"/>
      <c r="T289" s="213">
        <f>SUM(T290:T299)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4" t="s">
        <v>82</v>
      </c>
      <c r="AT289" s="215" t="s">
        <v>76</v>
      </c>
      <c r="AU289" s="215" t="s">
        <v>82</v>
      </c>
      <c r="AY289" s="214" t="s">
        <v>131</v>
      </c>
      <c r="BK289" s="216">
        <f>SUM(BK290:BK299)</f>
        <v>0</v>
      </c>
    </row>
    <row r="290" s="2" customFormat="1" ht="16.5" customHeight="1">
      <c r="A290" s="39"/>
      <c r="B290" s="40"/>
      <c r="C290" s="219" t="s">
        <v>380</v>
      </c>
      <c r="D290" s="219" t="s">
        <v>133</v>
      </c>
      <c r="E290" s="220" t="s">
        <v>1101</v>
      </c>
      <c r="F290" s="221" t="s">
        <v>1102</v>
      </c>
      <c r="G290" s="222" t="s">
        <v>171</v>
      </c>
      <c r="H290" s="223">
        <v>2.54</v>
      </c>
      <c r="I290" s="224"/>
      <c r="J290" s="225">
        <f>ROUND(I290*H290,2)</f>
        <v>0</v>
      </c>
      <c r="K290" s="221" t="s">
        <v>155</v>
      </c>
      <c r="L290" s="45"/>
      <c r="M290" s="226" t="s">
        <v>1</v>
      </c>
      <c r="N290" s="227" t="s">
        <v>42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137</v>
      </c>
      <c r="AT290" s="230" t="s">
        <v>133</v>
      </c>
      <c r="AU290" s="230" t="s">
        <v>86</v>
      </c>
      <c r="AY290" s="18" t="s">
        <v>131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82</v>
      </c>
      <c r="BK290" s="231">
        <f>ROUND(I290*H290,2)</f>
        <v>0</v>
      </c>
      <c r="BL290" s="18" t="s">
        <v>137</v>
      </c>
      <c r="BM290" s="230" t="s">
        <v>1103</v>
      </c>
    </row>
    <row r="291" s="2" customFormat="1">
      <c r="A291" s="39"/>
      <c r="B291" s="40"/>
      <c r="C291" s="41"/>
      <c r="D291" s="232" t="s">
        <v>139</v>
      </c>
      <c r="E291" s="41"/>
      <c r="F291" s="233" t="s">
        <v>1104</v>
      </c>
      <c r="G291" s="41"/>
      <c r="H291" s="41"/>
      <c r="I291" s="234"/>
      <c r="J291" s="41"/>
      <c r="K291" s="41"/>
      <c r="L291" s="45"/>
      <c r="M291" s="235"/>
      <c r="N291" s="236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139</v>
      </c>
      <c r="AU291" s="18" t="s">
        <v>86</v>
      </c>
    </row>
    <row r="292" s="13" customFormat="1">
      <c r="A292" s="13"/>
      <c r="B292" s="237"/>
      <c r="C292" s="238"/>
      <c r="D292" s="232" t="s">
        <v>141</v>
      </c>
      <c r="E292" s="239" t="s">
        <v>1</v>
      </c>
      <c r="F292" s="240" t="s">
        <v>1105</v>
      </c>
      <c r="G292" s="238"/>
      <c r="H292" s="241">
        <v>2.5329999999999999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141</v>
      </c>
      <c r="AU292" s="247" t="s">
        <v>86</v>
      </c>
      <c r="AV292" s="13" t="s">
        <v>86</v>
      </c>
      <c r="AW292" s="13" t="s">
        <v>32</v>
      </c>
      <c r="AX292" s="13" t="s">
        <v>77</v>
      </c>
      <c r="AY292" s="247" t="s">
        <v>131</v>
      </c>
    </row>
    <row r="293" s="14" customFormat="1">
      <c r="A293" s="14"/>
      <c r="B293" s="248"/>
      <c r="C293" s="249"/>
      <c r="D293" s="232" t="s">
        <v>141</v>
      </c>
      <c r="E293" s="250" t="s">
        <v>1</v>
      </c>
      <c r="F293" s="251" t="s">
        <v>159</v>
      </c>
      <c r="G293" s="249"/>
      <c r="H293" s="252">
        <v>2.5329999999999999</v>
      </c>
      <c r="I293" s="253"/>
      <c r="J293" s="249"/>
      <c r="K293" s="249"/>
      <c r="L293" s="254"/>
      <c r="M293" s="255"/>
      <c r="N293" s="256"/>
      <c r="O293" s="256"/>
      <c r="P293" s="256"/>
      <c r="Q293" s="256"/>
      <c r="R293" s="256"/>
      <c r="S293" s="256"/>
      <c r="T293" s="25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8" t="s">
        <v>141</v>
      </c>
      <c r="AU293" s="258" t="s">
        <v>86</v>
      </c>
      <c r="AV293" s="14" t="s">
        <v>137</v>
      </c>
      <c r="AW293" s="14" t="s">
        <v>32</v>
      </c>
      <c r="AX293" s="14" t="s">
        <v>77</v>
      </c>
      <c r="AY293" s="258" t="s">
        <v>131</v>
      </c>
    </row>
    <row r="294" s="13" customFormat="1">
      <c r="A294" s="13"/>
      <c r="B294" s="237"/>
      <c r="C294" s="238"/>
      <c r="D294" s="232" t="s">
        <v>141</v>
      </c>
      <c r="E294" s="239" t="s">
        <v>1</v>
      </c>
      <c r="F294" s="240" t="s">
        <v>1106</v>
      </c>
      <c r="G294" s="238"/>
      <c r="H294" s="241">
        <v>2.54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141</v>
      </c>
      <c r="AU294" s="247" t="s">
        <v>86</v>
      </c>
      <c r="AV294" s="13" t="s">
        <v>86</v>
      </c>
      <c r="AW294" s="13" t="s">
        <v>32</v>
      </c>
      <c r="AX294" s="13" t="s">
        <v>82</v>
      </c>
      <c r="AY294" s="247" t="s">
        <v>131</v>
      </c>
    </row>
    <row r="295" s="2" customFormat="1" ht="16.5" customHeight="1">
      <c r="A295" s="39"/>
      <c r="B295" s="40"/>
      <c r="C295" s="260" t="s">
        <v>385</v>
      </c>
      <c r="D295" s="260" t="s">
        <v>232</v>
      </c>
      <c r="E295" s="261" t="s">
        <v>1107</v>
      </c>
      <c r="F295" s="262" t="s">
        <v>1108</v>
      </c>
      <c r="G295" s="263" t="s">
        <v>220</v>
      </c>
      <c r="H295" s="264">
        <v>5.6500000000000004</v>
      </c>
      <c r="I295" s="265"/>
      <c r="J295" s="266">
        <f>ROUND(I295*H295,2)</f>
        <v>0</v>
      </c>
      <c r="K295" s="262" t="s">
        <v>1</v>
      </c>
      <c r="L295" s="267"/>
      <c r="M295" s="268" t="s">
        <v>1</v>
      </c>
      <c r="N295" s="269" t="s">
        <v>42</v>
      </c>
      <c r="O295" s="92"/>
      <c r="P295" s="228">
        <f>O295*H295</f>
        <v>0</v>
      </c>
      <c r="Q295" s="228">
        <v>1</v>
      </c>
      <c r="R295" s="228">
        <f>Q295*H295</f>
        <v>5.6500000000000004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183</v>
      </c>
      <c r="AT295" s="230" t="s">
        <v>232</v>
      </c>
      <c r="AU295" s="230" t="s">
        <v>86</v>
      </c>
      <c r="AY295" s="18" t="s">
        <v>131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82</v>
      </c>
      <c r="BK295" s="231">
        <f>ROUND(I295*H295,2)</f>
        <v>0</v>
      </c>
      <c r="BL295" s="18" t="s">
        <v>137</v>
      </c>
      <c r="BM295" s="230" t="s">
        <v>1109</v>
      </c>
    </row>
    <row r="296" s="2" customFormat="1">
      <c r="A296" s="39"/>
      <c r="B296" s="40"/>
      <c r="C296" s="41"/>
      <c r="D296" s="232" t="s">
        <v>139</v>
      </c>
      <c r="E296" s="41"/>
      <c r="F296" s="233" t="s">
        <v>1110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139</v>
      </c>
      <c r="AU296" s="18" t="s">
        <v>86</v>
      </c>
    </row>
    <row r="297" s="13" customFormat="1">
      <c r="A297" s="13"/>
      <c r="B297" s="237"/>
      <c r="C297" s="238"/>
      <c r="D297" s="232" t="s">
        <v>141</v>
      </c>
      <c r="E297" s="239" t="s">
        <v>1</v>
      </c>
      <c r="F297" s="240" t="s">
        <v>1111</v>
      </c>
      <c r="G297" s="238"/>
      <c r="H297" s="241">
        <v>5.6440000000000001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141</v>
      </c>
      <c r="AU297" s="247" t="s">
        <v>86</v>
      </c>
      <c r="AV297" s="13" t="s">
        <v>86</v>
      </c>
      <c r="AW297" s="13" t="s">
        <v>32</v>
      </c>
      <c r="AX297" s="13" t="s">
        <v>77</v>
      </c>
      <c r="AY297" s="247" t="s">
        <v>131</v>
      </c>
    </row>
    <row r="298" s="14" customFormat="1">
      <c r="A298" s="14"/>
      <c r="B298" s="248"/>
      <c r="C298" s="249"/>
      <c r="D298" s="232" t="s">
        <v>141</v>
      </c>
      <c r="E298" s="250" t="s">
        <v>1</v>
      </c>
      <c r="F298" s="251" t="s">
        <v>159</v>
      </c>
      <c r="G298" s="249"/>
      <c r="H298" s="252">
        <v>5.6440000000000001</v>
      </c>
      <c r="I298" s="253"/>
      <c r="J298" s="249"/>
      <c r="K298" s="249"/>
      <c r="L298" s="254"/>
      <c r="M298" s="255"/>
      <c r="N298" s="256"/>
      <c r="O298" s="256"/>
      <c r="P298" s="256"/>
      <c r="Q298" s="256"/>
      <c r="R298" s="256"/>
      <c r="S298" s="256"/>
      <c r="T298" s="25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8" t="s">
        <v>141</v>
      </c>
      <c r="AU298" s="258" t="s">
        <v>86</v>
      </c>
      <c r="AV298" s="14" t="s">
        <v>137</v>
      </c>
      <c r="AW298" s="14" t="s">
        <v>32</v>
      </c>
      <c r="AX298" s="14" t="s">
        <v>77</v>
      </c>
      <c r="AY298" s="258" t="s">
        <v>131</v>
      </c>
    </row>
    <row r="299" s="13" customFormat="1">
      <c r="A299" s="13"/>
      <c r="B299" s="237"/>
      <c r="C299" s="238"/>
      <c r="D299" s="232" t="s">
        <v>141</v>
      </c>
      <c r="E299" s="239" t="s">
        <v>1</v>
      </c>
      <c r="F299" s="240" t="s">
        <v>1112</v>
      </c>
      <c r="G299" s="238"/>
      <c r="H299" s="241">
        <v>5.6500000000000004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141</v>
      </c>
      <c r="AU299" s="247" t="s">
        <v>86</v>
      </c>
      <c r="AV299" s="13" t="s">
        <v>86</v>
      </c>
      <c r="AW299" s="13" t="s">
        <v>32</v>
      </c>
      <c r="AX299" s="13" t="s">
        <v>82</v>
      </c>
      <c r="AY299" s="247" t="s">
        <v>131</v>
      </c>
    </row>
    <row r="300" s="12" customFormat="1" ht="22.8" customHeight="1">
      <c r="A300" s="12"/>
      <c r="B300" s="203"/>
      <c r="C300" s="204"/>
      <c r="D300" s="205" t="s">
        <v>76</v>
      </c>
      <c r="E300" s="217" t="s">
        <v>137</v>
      </c>
      <c r="F300" s="217" t="s">
        <v>271</v>
      </c>
      <c r="G300" s="204"/>
      <c r="H300" s="204"/>
      <c r="I300" s="207"/>
      <c r="J300" s="218">
        <f>BK300</f>
        <v>0</v>
      </c>
      <c r="K300" s="204"/>
      <c r="L300" s="209"/>
      <c r="M300" s="210"/>
      <c r="N300" s="211"/>
      <c r="O300" s="211"/>
      <c r="P300" s="212">
        <f>SUM(P301:P338)</f>
        <v>0</v>
      </c>
      <c r="Q300" s="211"/>
      <c r="R300" s="212">
        <f>SUM(R301:R338)</f>
        <v>3.8604682000000006</v>
      </c>
      <c r="S300" s="211"/>
      <c r="T300" s="213">
        <f>SUM(T301:T338)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4" t="s">
        <v>82</v>
      </c>
      <c r="AT300" s="215" t="s">
        <v>76</v>
      </c>
      <c r="AU300" s="215" t="s">
        <v>82</v>
      </c>
      <c r="AY300" s="214" t="s">
        <v>131</v>
      </c>
      <c r="BK300" s="216">
        <f>SUM(BK301:BK338)</f>
        <v>0</v>
      </c>
    </row>
    <row r="301" s="2" customFormat="1" ht="16.5" customHeight="1">
      <c r="A301" s="39"/>
      <c r="B301" s="40"/>
      <c r="C301" s="219" t="s">
        <v>392</v>
      </c>
      <c r="D301" s="219" t="s">
        <v>133</v>
      </c>
      <c r="E301" s="220" t="s">
        <v>278</v>
      </c>
      <c r="F301" s="221" t="s">
        <v>279</v>
      </c>
      <c r="G301" s="222" t="s">
        <v>171</v>
      </c>
      <c r="H301" s="223">
        <v>0.11</v>
      </c>
      <c r="I301" s="224"/>
      <c r="J301" s="225">
        <f>ROUND(I301*H301,2)</f>
        <v>0</v>
      </c>
      <c r="K301" s="221" t="s">
        <v>155</v>
      </c>
      <c r="L301" s="45"/>
      <c r="M301" s="226" t="s">
        <v>1</v>
      </c>
      <c r="N301" s="227" t="s">
        <v>42</v>
      </c>
      <c r="O301" s="92"/>
      <c r="P301" s="228">
        <f>O301*H301</f>
        <v>0</v>
      </c>
      <c r="Q301" s="228">
        <v>1.7034</v>
      </c>
      <c r="R301" s="228">
        <f>Q301*H301</f>
        <v>0.18737400000000001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137</v>
      </c>
      <c r="AT301" s="230" t="s">
        <v>133</v>
      </c>
      <c r="AU301" s="230" t="s">
        <v>86</v>
      </c>
      <c r="AY301" s="18" t="s">
        <v>131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82</v>
      </c>
      <c r="BK301" s="231">
        <f>ROUND(I301*H301,2)</f>
        <v>0</v>
      </c>
      <c r="BL301" s="18" t="s">
        <v>137</v>
      </c>
      <c r="BM301" s="230" t="s">
        <v>1113</v>
      </c>
    </row>
    <row r="302" s="2" customFormat="1">
      <c r="A302" s="39"/>
      <c r="B302" s="40"/>
      <c r="C302" s="41"/>
      <c r="D302" s="232" t="s">
        <v>139</v>
      </c>
      <c r="E302" s="41"/>
      <c r="F302" s="233" t="s">
        <v>281</v>
      </c>
      <c r="G302" s="41"/>
      <c r="H302" s="41"/>
      <c r="I302" s="234"/>
      <c r="J302" s="41"/>
      <c r="K302" s="41"/>
      <c r="L302" s="45"/>
      <c r="M302" s="235"/>
      <c r="N302" s="236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139</v>
      </c>
      <c r="AU302" s="18" t="s">
        <v>86</v>
      </c>
    </row>
    <row r="303" s="13" customFormat="1">
      <c r="A303" s="13"/>
      <c r="B303" s="237"/>
      <c r="C303" s="238"/>
      <c r="D303" s="232" t="s">
        <v>141</v>
      </c>
      <c r="E303" s="239" t="s">
        <v>1</v>
      </c>
      <c r="F303" s="240" t="s">
        <v>1114</v>
      </c>
      <c r="G303" s="238"/>
      <c r="H303" s="241">
        <v>0.106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7" t="s">
        <v>141</v>
      </c>
      <c r="AU303" s="247" t="s">
        <v>86</v>
      </c>
      <c r="AV303" s="13" t="s">
        <v>86</v>
      </c>
      <c r="AW303" s="13" t="s">
        <v>32</v>
      </c>
      <c r="AX303" s="13" t="s">
        <v>77</v>
      </c>
      <c r="AY303" s="247" t="s">
        <v>131</v>
      </c>
    </row>
    <row r="304" s="15" customFormat="1">
      <c r="A304" s="15"/>
      <c r="B304" s="270"/>
      <c r="C304" s="271"/>
      <c r="D304" s="232" t="s">
        <v>141</v>
      </c>
      <c r="E304" s="272" t="s">
        <v>1</v>
      </c>
      <c r="F304" s="273" t="s">
        <v>283</v>
      </c>
      <c r="G304" s="271"/>
      <c r="H304" s="274">
        <v>0.106</v>
      </c>
      <c r="I304" s="275"/>
      <c r="J304" s="271"/>
      <c r="K304" s="271"/>
      <c r="L304" s="276"/>
      <c r="M304" s="277"/>
      <c r="N304" s="278"/>
      <c r="O304" s="278"/>
      <c r="P304" s="278"/>
      <c r="Q304" s="278"/>
      <c r="R304" s="278"/>
      <c r="S304" s="278"/>
      <c r="T304" s="279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80" t="s">
        <v>141</v>
      </c>
      <c r="AU304" s="280" t="s">
        <v>86</v>
      </c>
      <c r="AV304" s="15" t="s">
        <v>89</v>
      </c>
      <c r="AW304" s="15" t="s">
        <v>32</v>
      </c>
      <c r="AX304" s="15" t="s">
        <v>77</v>
      </c>
      <c r="AY304" s="280" t="s">
        <v>131</v>
      </c>
    </row>
    <row r="305" s="14" customFormat="1">
      <c r="A305" s="14"/>
      <c r="B305" s="248"/>
      <c r="C305" s="249"/>
      <c r="D305" s="232" t="s">
        <v>141</v>
      </c>
      <c r="E305" s="250" t="s">
        <v>1</v>
      </c>
      <c r="F305" s="251" t="s">
        <v>159</v>
      </c>
      <c r="G305" s="249"/>
      <c r="H305" s="252">
        <v>0.106</v>
      </c>
      <c r="I305" s="253"/>
      <c r="J305" s="249"/>
      <c r="K305" s="249"/>
      <c r="L305" s="254"/>
      <c r="M305" s="255"/>
      <c r="N305" s="256"/>
      <c r="O305" s="256"/>
      <c r="P305" s="256"/>
      <c r="Q305" s="256"/>
      <c r="R305" s="256"/>
      <c r="S305" s="256"/>
      <c r="T305" s="25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8" t="s">
        <v>141</v>
      </c>
      <c r="AU305" s="258" t="s">
        <v>86</v>
      </c>
      <c r="AV305" s="14" t="s">
        <v>137</v>
      </c>
      <c r="AW305" s="14" t="s">
        <v>32</v>
      </c>
      <c r="AX305" s="14" t="s">
        <v>77</v>
      </c>
      <c r="AY305" s="258" t="s">
        <v>131</v>
      </c>
    </row>
    <row r="306" s="13" customFormat="1">
      <c r="A306" s="13"/>
      <c r="B306" s="237"/>
      <c r="C306" s="238"/>
      <c r="D306" s="232" t="s">
        <v>141</v>
      </c>
      <c r="E306" s="239" t="s">
        <v>1</v>
      </c>
      <c r="F306" s="240" t="s">
        <v>1115</v>
      </c>
      <c r="G306" s="238"/>
      <c r="H306" s="241">
        <v>0.11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141</v>
      </c>
      <c r="AU306" s="247" t="s">
        <v>86</v>
      </c>
      <c r="AV306" s="13" t="s">
        <v>86</v>
      </c>
      <c r="AW306" s="13" t="s">
        <v>32</v>
      </c>
      <c r="AX306" s="13" t="s">
        <v>82</v>
      </c>
      <c r="AY306" s="247" t="s">
        <v>131</v>
      </c>
    </row>
    <row r="307" s="2" customFormat="1" ht="24.15" customHeight="1">
      <c r="A307" s="39"/>
      <c r="B307" s="40"/>
      <c r="C307" s="219" t="s">
        <v>399</v>
      </c>
      <c r="D307" s="219" t="s">
        <v>133</v>
      </c>
      <c r="E307" s="220" t="s">
        <v>290</v>
      </c>
      <c r="F307" s="221" t="s">
        <v>291</v>
      </c>
      <c r="G307" s="222" t="s">
        <v>171</v>
      </c>
      <c r="H307" s="223">
        <v>1.6000000000000001</v>
      </c>
      <c r="I307" s="224"/>
      <c r="J307" s="225">
        <f>ROUND(I307*H307,2)</f>
        <v>0</v>
      </c>
      <c r="K307" s="221" t="s">
        <v>155</v>
      </c>
      <c r="L307" s="45"/>
      <c r="M307" s="226" t="s">
        <v>1</v>
      </c>
      <c r="N307" s="227" t="s">
        <v>42</v>
      </c>
      <c r="O307" s="92"/>
      <c r="P307" s="228">
        <f>O307*H307</f>
        <v>0</v>
      </c>
      <c r="Q307" s="228">
        <v>1.8907700000000001</v>
      </c>
      <c r="R307" s="228">
        <f>Q307*H307</f>
        <v>3.0252320000000004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137</v>
      </c>
      <c r="AT307" s="230" t="s">
        <v>133</v>
      </c>
      <c r="AU307" s="230" t="s">
        <v>86</v>
      </c>
      <c r="AY307" s="18" t="s">
        <v>131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82</v>
      </c>
      <c r="BK307" s="231">
        <f>ROUND(I307*H307,2)</f>
        <v>0</v>
      </c>
      <c r="BL307" s="18" t="s">
        <v>137</v>
      </c>
      <c r="BM307" s="230" t="s">
        <v>1116</v>
      </c>
    </row>
    <row r="308" s="2" customFormat="1">
      <c r="A308" s="39"/>
      <c r="B308" s="40"/>
      <c r="C308" s="41"/>
      <c r="D308" s="232" t="s">
        <v>139</v>
      </c>
      <c r="E308" s="41"/>
      <c r="F308" s="233" t="s">
        <v>293</v>
      </c>
      <c r="G308" s="41"/>
      <c r="H308" s="41"/>
      <c r="I308" s="234"/>
      <c r="J308" s="41"/>
      <c r="K308" s="41"/>
      <c r="L308" s="45"/>
      <c r="M308" s="235"/>
      <c r="N308" s="236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139</v>
      </c>
      <c r="AU308" s="18" t="s">
        <v>86</v>
      </c>
    </row>
    <row r="309" s="13" customFormat="1">
      <c r="A309" s="13"/>
      <c r="B309" s="237"/>
      <c r="C309" s="238"/>
      <c r="D309" s="232" t="s">
        <v>141</v>
      </c>
      <c r="E309" s="239" t="s">
        <v>1</v>
      </c>
      <c r="F309" s="240" t="s">
        <v>1117</v>
      </c>
      <c r="G309" s="238"/>
      <c r="H309" s="241">
        <v>1.6000000000000001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7" t="s">
        <v>141</v>
      </c>
      <c r="AU309" s="247" t="s">
        <v>86</v>
      </c>
      <c r="AV309" s="13" t="s">
        <v>86</v>
      </c>
      <c r="AW309" s="13" t="s">
        <v>32</v>
      </c>
      <c r="AX309" s="13" t="s">
        <v>77</v>
      </c>
      <c r="AY309" s="247" t="s">
        <v>131</v>
      </c>
    </row>
    <row r="310" s="14" customFormat="1">
      <c r="A310" s="14"/>
      <c r="B310" s="248"/>
      <c r="C310" s="249"/>
      <c r="D310" s="232" t="s">
        <v>141</v>
      </c>
      <c r="E310" s="250" t="s">
        <v>1</v>
      </c>
      <c r="F310" s="251" t="s">
        <v>159</v>
      </c>
      <c r="G310" s="249"/>
      <c r="H310" s="252">
        <v>1.6000000000000001</v>
      </c>
      <c r="I310" s="253"/>
      <c r="J310" s="249"/>
      <c r="K310" s="249"/>
      <c r="L310" s="254"/>
      <c r="M310" s="255"/>
      <c r="N310" s="256"/>
      <c r="O310" s="256"/>
      <c r="P310" s="256"/>
      <c r="Q310" s="256"/>
      <c r="R310" s="256"/>
      <c r="S310" s="256"/>
      <c r="T310" s="25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8" t="s">
        <v>141</v>
      </c>
      <c r="AU310" s="258" t="s">
        <v>86</v>
      </c>
      <c r="AV310" s="14" t="s">
        <v>137</v>
      </c>
      <c r="AW310" s="14" t="s">
        <v>32</v>
      </c>
      <c r="AX310" s="14" t="s">
        <v>82</v>
      </c>
      <c r="AY310" s="258" t="s">
        <v>131</v>
      </c>
    </row>
    <row r="311" s="2" customFormat="1" ht="24.15" customHeight="1">
      <c r="A311" s="39"/>
      <c r="B311" s="40"/>
      <c r="C311" s="219" t="s">
        <v>405</v>
      </c>
      <c r="D311" s="219" t="s">
        <v>133</v>
      </c>
      <c r="E311" s="220" t="s">
        <v>296</v>
      </c>
      <c r="F311" s="221" t="s">
        <v>297</v>
      </c>
      <c r="G311" s="222" t="s">
        <v>298</v>
      </c>
      <c r="H311" s="223">
        <v>3</v>
      </c>
      <c r="I311" s="224"/>
      <c r="J311" s="225">
        <f>ROUND(I311*H311,2)</f>
        <v>0</v>
      </c>
      <c r="K311" s="221" t="s">
        <v>155</v>
      </c>
      <c r="L311" s="45"/>
      <c r="M311" s="226" t="s">
        <v>1</v>
      </c>
      <c r="N311" s="227" t="s">
        <v>42</v>
      </c>
      <c r="O311" s="92"/>
      <c r="P311" s="228">
        <f>O311*H311</f>
        <v>0</v>
      </c>
      <c r="Q311" s="228">
        <v>0.0066</v>
      </c>
      <c r="R311" s="228">
        <f>Q311*H311</f>
        <v>0.019799999999999998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137</v>
      </c>
      <c r="AT311" s="230" t="s">
        <v>133</v>
      </c>
      <c r="AU311" s="230" t="s">
        <v>86</v>
      </c>
      <c r="AY311" s="18" t="s">
        <v>131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82</v>
      </c>
      <c r="BK311" s="231">
        <f>ROUND(I311*H311,2)</f>
        <v>0</v>
      </c>
      <c r="BL311" s="18" t="s">
        <v>137</v>
      </c>
      <c r="BM311" s="230" t="s">
        <v>1118</v>
      </c>
    </row>
    <row r="312" s="2" customFormat="1">
      <c r="A312" s="39"/>
      <c r="B312" s="40"/>
      <c r="C312" s="41"/>
      <c r="D312" s="232" t="s">
        <v>139</v>
      </c>
      <c r="E312" s="41"/>
      <c r="F312" s="233" t="s">
        <v>300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139</v>
      </c>
      <c r="AU312" s="18" t="s">
        <v>86</v>
      </c>
    </row>
    <row r="313" s="13" customFormat="1">
      <c r="A313" s="13"/>
      <c r="B313" s="237"/>
      <c r="C313" s="238"/>
      <c r="D313" s="232" t="s">
        <v>141</v>
      </c>
      <c r="E313" s="239" t="s">
        <v>1</v>
      </c>
      <c r="F313" s="240" t="s">
        <v>1119</v>
      </c>
      <c r="G313" s="238"/>
      <c r="H313" s="241">
        <v>2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141</v>
      </c>
      <c r="AU313" s="247" t="s">
        <v>86</v>
      </c>
      <c r="AV313" s="13" t="s">
        <v>86</v>
      </c>
      <c r="AW313" s="13" t="s">
        <v>32</v>
      </c>
      <c r="AX313" s="13" t="s">
        <v>77</v>
      </c>
      <c r="AY313" s="247" t="s">
        <v>131</v>
      </c>
    </row>
    <row r="314" s="13" customFormat="1">
      <c r="A314" s="13"/>
      <c r="B314" s="237"/>
      <c r="C314" s="238"/>
      <c r="D314" s="232" t="s">
        <v>141</v>
      </c>
      <c r="E314" s="239" t="s">
        <v>1</v>
      </c>
      <c r="F314" s="240" t="s">
        <v>1120</v>
      </c>
      <c r="G314" s="238"/>
      <c r="H314" s="241">
        <v>1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141</v>
      </c>
      <c r="AU314" s="247" t="s">
        <v>86</v>
      </c>
      <c r="AV314" s="13" t="s">
        <v>86</v>
      </c>
      <c r="AW314" s="13" t="s">
        <v>32</v>
      </c>
      <c r="AX314" s="13" t="s">
        <v>77</v>
      </c>
      <c r="AY314" s="247" t="s">
        <v>131</v>
      </c>
    </row>
    <row r="315" s="14" customFormat="1">
      <c r="A315" s="14"/>
      <c r="B315" s="248"/>
      <c r="C315" s="249"/>
      <c r="D315" s="232" t="s">
        <v>141</v>
      </c>
      <c r="E315" s="250" t="s">
        <v>1</v>
      </c>
      <c r="F315" s="251" t="s">
        <v>159</v>
      </c>
      <c r="G315" s="249"/>
      <c r="H315" s="252">
        <v>3</v>
      </c>
      <c r="I315" s="253"/>
      <c r="J315" s="249"/>
      <c r="K315" s="249"/>
      <c r="L315" s="254"/>
      <c r="M315" s="255"/>
      <c r="N315" s="256"/>
      <c r="O315" s="256"/>
      <c r="P315" s="256"/>
      <c r="Q315" s="256"/>
      <c r="R315" s="256"/>
      <c r="S315" s="256"/>
      <c r="T315" s="25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8" t="s">
        <v>141</v>
      </c>
      <c r="AU315" s="258" t="s">
        <v>86</v>
      </c>
      <c r="AV315" s="14" t="s">
        <v>137</v>
      </c>
      <c r="AW315" s="14" t="s">
        <v>32</v>
      </c>
      <c r="AX315" s="14" t="s">
        <v>82</v>
      </c>
      <c r="AY315" s="258" t="s">
        <v>131</v>
      </c>
    </row>
    <row r="316" s="2" customFormat="1" ht="24.15" customHeight="1">
      <c r="A316" s="39"/>
      <c r="B316" s="40"/>
      <c r="C316" s="260" t="s">
        <v>410</v>
      </c>
      <c r="D316" s="260" t="s">
        <v>232</v>
      </c>
      <c r="E316" s="261" t="s">
        <v>302</v>
      </c>
      <c r="F316" s="262" t="s">
        <v>303</v>
      </c>
      <c r="G316" s="263" t="s">
        <v>298</v>
      </c>
      <c r="H316" s="264">
        <v>2.02</v>
      </c>
      <c r="I316" s="265"/>
      <c r="J316" s="266">
        <f>ROUND(I316*H316,2)</f>
        <v>0</v>
      </c>
      <c r="K316" s="262" t="s">
        <v>155</v>
      </c>
      <c r="L316" s="267"/>
      <c r="M316" s="268" t="s">
        <v>1</v>
      </c>
      <c r="N316" s="269" t="s">
        <v>42</v>
      </c>
      <c r="O316" s="92"/>
      <c r="P316" s="228">
        <f>O316*H316</f>
        <v>0</v>
      </c>
      <c r="Q316" s="228">
        <v>0.027</v>
      </c>
      <c r="R316" s="228">
        <f>Q316*H316</f>
        <v>0.054539999999999998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183</v>
      </c>
      <c r="AT316" s="230" t="s">
        <v>232</v>
      </c>
      <c r="AU316" s="230" t="s">
        <v>86</v>
      </c>
      <c r="AY316" s="18" t="s">
        <v>131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82</v>
      </c>
      <c r="BK316" s="231">
        <f>ROUND(I316*H316,2)</f>
        <v>0</v>
      </c>
      <c r="BL316" s="18" t="s">
        <v>137</v>
      </c>
      <c r="BM316" s="230" t="s">
        <v>1121</v>
      </c>
    </row>
    <row r="317" s="2" customFormat="1">
      <c r="A317" s="39"/>
      <c r="B317" s="40"/>
      <c r="C317" s="41"/>
      <c r="D317" s="232" t="s">
        <v>139</v>
      </c>
      <c r="E317" s="41"/>
      <c r="F317" s="233" t="s">
        <v>303</v>
      </c>
      <c r="G317" s="41"/>
      <c r="H317" s="41"/>
      <c r="I317" s="234"/>
      <c r="J317" s="41"/>
      <c r="K317" s="41"/>
      <c r="L317" s="45"/>
      <c r="M317" s="235"/>
      <c r="N317" s="236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139</v>
      </c>
      <c r="AU317" s="18" t="s">
        <v>86</v>
      </c>
    </row>
    <row r="318" s="13" customFormat="1">
      <c r="A318" s="13"/>
      <c r="B318" s="237"/>
      <c r="C318" s="238"/>
      <c r="D318" s="232" t="s">
        <v>141</v>
      </c>
      <c r="E318" s="239" t="s">
        <v>1</v>
      </c>
      <c r="F318" s="240" t="s">
        <v>1122</v>
      </c>
      <c r="G318" s="238"/>
      <c r="H318" s="241">
        <v>2.02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7" t="s">
        <v>141</v>
      </c>
      <c r="AU318" s="247" t="s">
        <v>86</v>
      </c>
      <c r="AV318" s="13" t="s">
        <v>86</v>
      </c>
      <c r="AW318" s="13" t="s">
        <v>32</v>
      </c>
      <c r="AX318" s="13" t="s">
        <v>77</v>
      </c>
      <c r="AY318" s="247" t="s">
        <v>131</v>
      </c>
    </row>
    <row r="319" s="14" customFormat="1">
      <c r="A319" s="14"/>
      <c r="B319" s="248"/>
      <c r="C319" s="249"/>
      <c r="D319" s="232" t="s">
        <v>141</v>
      </c>
      <c r="E319" s="250" t="s">
        <v>1</v>
      </c>
      <c r="F319" s="251" t="s">
        <v>159</v>
      </c>
      <c r="G319" s="249"/>
      <c r="H319" s="252">
        <v>2.02</v>
      </c>
      <c r="I319" s="253"/>
      <c r="J319" s="249"/>
      <c r="K319" s="249"/>
      <c r="L319" s="254"/>
      <c r="M319" s="255"/>
      <c r="N319" s="256"/>
      <c r="O319" s="256"/>
      <c r="P319" s="256"/>
      <c r="Q319" s="256"/>
      <c r="R319" s="256"/>
      <c r="S319" s="256"/>
      <c r="T319" s="25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8" t="s">
        <v>141</v>
      </c>
      <c r="AU319" s="258" t="s">
        <v>86</v>
      </c>
      <c r="AV319" s="14" t="s">
        <v>137</v>
      </c>
      <c r="AW319" s="14" t="s">
        <v>32</v>
      </c>
      <c r="AX319" s="14" t="s">
        <v>82</v>
      </c>
      <c r="AY319" s="258" t="s">
        <v>131</v>
      </c>
    </row>
    <row r="320" s="2" customFormat="1" ht="24.15" customHeight="1">
      <c r="A320" s="39"/>
      <c r="B320" s="40"/>
      <c r="C320" s="260" t="s">
        <v>415</v>
      </c>
      <c r="D320" s="260" t="s">
        <v>232</v>
      </c>
      <c r="E320" s="261" t="s">
        <v>1123</v>
      </c>
      <c r="F320" s="262" t="s">
        <v>1124</v>
      </c>
      <c r="G320" s="263" t="s">
        <v>298</v>
      </c>
      <c r="H320" s="264">
        <v>1.01</v>
      </c>
      <c r="I320" s="265"/>
      <c r="J320" s="266">
        <f>ROUND(I320*H320,2)</f>
        <v>0</v>
      </c>
      <c r="K320" s="262" t="s">
        <v>155</v>
      </c>
      <c r="L320" s="267"/>
      <c r="M320" s="268" t="s">
        <v>1</v>
      </c>
      <c r="N320" s="269" t="s">
        <v>42</v>
      </c>
      <c r="O320" s="92"/>
      <c r="P320" s="228">
        <f>O320*H320</f>
        <v>0</v>
      </c>
      <c r="Q320" s="228">
        <v>0.050999999999999997</v>
      </c>
      <c r="R320" s="228">
        <f>Q320*H320</f>
        <v>0.05151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183</v>
      </c>
      <c r="AT320" s="230" t="s">
        <v>232</v>
      </c>
      <c r="AU320" s="230" t="s">
        <v>86</v>
      </c>
      <c r="AY320" s="18" t="s">
        <v>131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82</v>
      </c>
      <c r="BK320" s="231">
        <f>ROUND(I320*H320,2)</f>
        <v>0</v>
      </c>
      <c r="BL320" s="18" t="s">
        <v>137</v>
      </c>
      <c r="BM320" s="230" t="s">
        <v>1125</v>
      </c>
    </row>
    <row r="321" s="2" customFormat="1">
      <c r="A321" s="39"/>
      <c r="B321" s="40"/>
      <c r="C321" s="41"/>
      <c r="D321" s="232" t="s">
        <v>139</v>
      </c>
      <c r="E321" s="41"/>
      <c r="F321" s="233" t="s">
        <v>1124</v>
      </c>
      <c r="G321" s="41"/>
      <c r="H321" s="41"/>
      <c r="I321" s="234"/>
      <c r="J321" s="41"/>
      <c r="K321" s="41"/>
      <c r="L321" s="45"/>
      <c r="M321" s="235"/>
      <c r="N321" s="236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139</v>
      </c>
      <c r="AU321" s="18" t="s">
        <v>86</v>
      </c>
    </row>
    <row r="322" s="13" customFormat="1">
      <c r="A322" s="13"/>
      <c r="B322" s="237"/>
      <c r="C322" s="238"/>
      <c r="D322" s="232" t="s">
        <v>141</v>
      </c>
      <c r="E322" s="239" t="s">
        <v>1</v>
      </c>
      <c r="F322" s="240" t="s">
        <v>1126</v>
      </c>
      <c r="G322" s="238"/>
      <c r="H322" s="241">
        <v>1.01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7" t="s">
        <v>141</v>
      </c>
      <c r="AU322" s="247" t="s">
        <v>86</v>
      </c>
      <c r="AV322" s="13" t="s">
        <v>86</v>
      </c>
      <c r="AW322" s="13" t="s">
        <v>32</v>
      </c>
      <c r="AX322" s="13" t="s">
        <v>82</v>
      </c>
      <c r="AY322" s="247" t="s">
        <v>131</v>
      </c>
    </row>
    <row r="323" s="2" customFormat="1" ht="33" customHeight="1">
      <c r="A323" s="39"/>
      <c r="B323" s="40"/>
      <c r="C323" s="219" t="s">
        <v>421</v>
      </c>
      <c r="D323" s="219" t="s">
        <v>133</v>
      </c>
      <c r="E323" s="220" t="s">
        <v>307</v>
      </c>
      <c r="F323" s="221" t="s">
        <v>308</v>
      </c>
      <c r="G323" s="222" t="s">
        <v>171</v>
      </c>
      <c r="H323" s="223">
        <v>0.11</v>
      </c>
      <c r="I323" s="224"/>
      <c r="J323" s="225">
        <f>ROUND(I323*H323,2)</f>
        <v>0</v>
      </c>
      <c r="K323" s="221" t="s">
        <v>155</v>
      </c>
      <c r="L323" s="45"/>
      <c r="M323" s="226" t="s">
        <v>1</v>
      </c>
      <c r="N323" s="227" t="s">
        <v>42</v>
      </c>
      <c r="O323" s="92"/>
      <c r="P323" s="228">
        <f>O323*H323</f>
        <v>0</v>
      </c>
      <c r="Q323" s="228">
        <v>2.3010199999999998</v>
      </c>
      <c r="R323" s="228">
        <f>Q323*H323</f>
        <v>0.25311220000000001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137</v>
      </c>
      <c r="AT323" s="230" t="s">
        <v>133</v>
      </c>
      <c r="AU323" s="230" t="s">
        <v>86</v>
      </c>
      <c r="AY323" s="18" t="s">
        <v>131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82</v>
      </c>
      <c r="BK323" s="231">
        <f>ROUND(I323*H323,2)</f>
        <v>0</v>
      </c>
      <c r="BL323" s="18" t="s">
        <v>137</v>
      </c>
      <c r="BM323" s="230" t="s">
        <v>1127</v>
      </c>
    </row>
    <row r="324" s="2" customFormat="1">
      <c r="A324" s="39"/>
      <c r="B324" s="40"/>
      <c r="C324" s="41"/>
      <c r="D324" s="232" t="s">
        <v>139</v>
      </c>
      <c r="E324" s="41"/>
      <c r="F324" s="233" t="s">
        <v>310</v>
      </c>
      <c r="G324" s="41"/>
      <c r="H324" s="41"/>
      <c r="I324" s="234"/>
      <c r="J324" s="41"/>
      <c r="K324" s="41"/>
      <c r="L324" s="45"/>
      <c r="M324" s="235"/>
      <c r="N324" s="236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139</v>
      </c>
      <c r="AU324" s="18" t="s">
        <v>86</v>
      </c>
    </row>
    <row r="325" s="13" customFormat="1">
      <c r="A325" s="13"/>
      <c r="B325" s="237"/>
      <c r="C325" s="238"/>
      <c r="D325" s="232" t="s">
        <v>141</v>
      </c>
      <c r="E325" s="239" t="s">
        <v>1</v>
      </c>
      <c r="F325" s="240" t="s">
        <v>1128</v>
      </c>
      <c r="G325" s="238"/>
      <c r="H325" s="241">
        <v>0.106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7" t="s">
        <v>141</v>
      </c>
      <c r="AU325" s="247" t="s">
        <v>86</v>
      </c>
      <c r="AV325" s="13" t="s">
        <v>86</v>
      </c>
      <c r="AW325" s="13" t="s">
        <v>32</v>
      </c>
      <c r="AX325" s="13" t="s">
        <v>77</v>
      </c>
      <c r="AY325" s="247" t="s">
        <v>131</v>
      </c>
    </row>
    <row r="326" s="15" customFormat="1">
      <c r="A326" s="15"/>
      <c r="B326" s="270"/>
      <c r="C326" s="271"/>
      <c r="D326" s="232" t="s">
        <v>141</v>
      </c>
      <c r="E326" s="272" t="s">
        <v>1</v>
      </c>
      <c r="F326" s="273" t="s">
        <v>312</v>
      </c>
      <c r="G326" s="271"/>
      <c r="H326" s="274">
        <v>0.106</v>
      </c>
      <c r="I326" s="275"/>
      <c r="J326" s="271"/>
      <c r="K326" s="271"/>
      <c r="L326" s="276"/>
      <c r="M326" s="277"/>
      <c r="N326" s="278"/>
      <c r="O326" s="278"/>
      <c r="P326" s="278"/>
      <c r="Q326" s="278"/>
      <c r="R326" s="278"/>
      <c r="S326" s="278"/>
      <c r="T326" s="279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80" t="s">
        <v>141</v>
      </c>
      <c r="AU326" s="280" t="s">
        <v>86</v>
      </c>
      <c r="AV326" s="15" t="s">
        <v>89</v>
      </c>
      <c r="AW326" s="15" t="s">
        <v>32</v>
      </c>
      <c r="AX326" s="15" t="s">
        <v>77</v>
      </c>
      <c r="AY326" s="280" t="s">
        <v>131</v>
      </c>
    </row>
    <row r="327" s="14" customFormat="1">
      <c r="A327" s="14"/>
      <c r="B327" s="248"/>
      <c r="C327" s="249"/>
      <c r="D327" s="232" t="s">
        <v>141</v>
      </c>
      <c r="E327" s="250" t="s">
        <v>1</v>
      </c>
      <c r="F327" s="251" t="s">
        <v>159</v>
      </c>
      <c r="G327" s="249"/>
      <c r="H327" s="252">
        <v>0.106</v>
      </c>
      <c r="I327" s="253"/>
      <c r="J327" s="249"/>
      <c r="K327" s="249"/>
      <c r="L327" s="254"/>
      <c r="M327" s="255"/>
      <c r="N327" s="256"/>
      <c r="O327" s="256"/>
      <c r="P327" s="256"/>
      <c r="Q327" s="256"/>
      <c r="R327" s="256"/>
      <c r="S327" s="256"/>
      <c r="T327" s="25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8" t="s">
        <v>141</v>
      </c>
      <c r="AU327" s="258" t="s">
        <v>86</v>
      </c>
      <c r="AV327" s="14" t="s">
        <v>137</v>
      </c>
      <c r="AW327" s="14" t="s">
        <v>32</v>
      </c>
      <c r="AX327" s="14" t="s">
        <v>77</v>
      </c>
      <c r="AY327" s="258" t="s">
        <v>131</v>
      </c>
    </row>
    <row r="328" s="13" customFormat="1">
      <c r="A328" s="13"/>
      <c r="B328" s="237"/>
      <c r="C328" s="238"/>
      <c r="D328" s="232" t="s">
        <v>141</v>
      </c>
      <c r="E328" s="239" t="s">
        <v>1</v>
      </c>
      <c r="F328" s="240" t="s">
        <v>1115</v>
      </c>
      <c r="G328" s="238"/>
      <c r="H328" s="241">
        <v>0.11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141</v>
      </c>
      <c r="AU328" s="247" t="s">
        <v>86</v>
      </c>
      <c r="AV328" s="13" t="s">
        <v>86</v>
      </c>
      <c r="AW328" s="13" t="s">
        <v>32</v>
      </c>
      <c r="AX328" s="13" t="s">
        <v>82</v>
      </c>
      <c r="AY328" s="247" t="s">
        <v>131</v>
      </c>
    </row>
    <row r="329" s="2" customFormat="1" ht="33" customHeight="1">
      <c r="A329" s="39"/>
      <c r="B329" s="40"/>
      <c r="C329" s="219" t="s">
        <v>426</v>
      </c>
      <c r="D329" s="219" t="s">
        <v>133</v>
      </c>
      <c r="E329" s="220" t="s">
        <v>314</v>
      </c>
      <c r="F329" s="221" t="s">
        <v>315</v>
      </c>
      <c r="G329" s="222" t="s">
        <v>136</v>
      </c>
      <c r="H329" s="223">
        <v>0.5</v>
      </c>
      <c r="I329" s="224"/>
      <c r="J329" s="225">
        <f>ROUND(I329*H329,2)</f>
        <v>0</v>
      </c>
      <c r="K329" s="221" t="s">
        <v>155</v>
      </c>
      <c r="L329" s="45"/>
      <c r="M329" s="226" t="s">
        <v>1</v>
      </c>
      <c r="N329" s="227" t="s">
        <v>42</v>
      </c>
      <c r="O329" s="92"/>
      <c r="P329" s="228">
        <f>O329*H329</f>
        <v>0</v>
      </c>
      <c r="Q329" s="228">
        <v>0.0078799999999999999</v>
      </c>
      <c r="R329" s="228">
        <f>Q329*H329</f>
        <v>0.0039399999999999999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137</v>
      </c>
      <c r="AT329" s="230" t="s">
        <v>133</v>
      </c>
      <c r="AU329" s="230" t="s">
        <v>86</v>
      </c>
      <c r="AY329" s="18" t="s">
        <v>131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82</v>
      </c>
      <c r="BK329" s="231">
        <f>ROUND(I329*H329,2)</f>
        <v>0</v>
      </c>
      <c r="BL329" s="18" t="s">
        <v>137</v>
      </c>
      <c r="BM329" s="230" t="s">
        <v>1129</v>
      </c>
    </row>
    <row r="330" s="2" customFormat="1">
      <c r="A330" s="39"/>
      <c r="B330" s="40"/>
      <c r="C330" s="41"/>
      <c r="D330" s="232" t="s">
        <v>139</v>
      </c>
      <c r="E330" s="41"/>
      <c r="F330" s="233" t="s">
        <v>317</v>
      </c>
      <c r="G330" s="41"/>
      <c r="H330" s="41"/>
      <c r="I330" s="234"/>
      <c r="J330" s="41"/>
      <c r="K330" s="41"/>
      <c r="L330" s="45"/>
      <c r="M330" s="235"/>
      <c r="N330" s="236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139</v>
      </c>
      <c r="AU330" s="18" t="s">
        <v>86</v>
      </c>
    </row>
    <row r="331" s="13" customFormat="1">
      <c r="A331" s="13"/>
      <c r="B331" s="237"/>
      <c r="C331" s="238"/>
      <c r="D331" s="232" t="s">
        <v>141</v>
      </c>
      <c r="E331" s="239" t="s">
        <v>1</v>
      </c>
      <c r="F331" s="240" t="s">
        <v>1130</v>
      </c>
      <c r="G331" s="238"/>
      <c r="H331" s="241">
        <v>0.502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7" t="s">
        <v>141</v>
      </c>
      <c r="AU331" s="247" t="s">
        <v>86</v>
      </c>
      <c r="AV331" s="13" t="s">
        <v>86</v>
      </c>
      <c r="AW331" s="13" t="s">
        <v>32</v>
      </c>
      <c r="AX331" s="13" t="s">
        <v>77</v>
      </c>
      <c r="AY331" s="247" t="s">
        <v>131</v>
      </c>
    </row>
    <row r="332" s="14" customFormat="1">
      <c r="A332" s="14"/>
      <c r="B332" s="248"/>
      <c r="C332" s="249"/>
      <c r="D332" s="232" t="s">
        <v>141</v>
      </c>
      <c r="E332" s="250" t="s">
        <v>1</v>
      </c>
      <c r="F332" s="251" t="s">
        <v>159</v>
      </c>
      <c r="G332" s="249"/>
      <c r="H332" s="252">
        <v>0.502</v>
      </c>
      <c r="I332" s="253"/>
      <c r="J332" s="249"/>
      <c r="K332" s="249"/>
      <c r="L332" s="254"/>
      <c r="M332" s="255"/>
      <c r="N332" s="256"/>
      <c r="O332" s="256"/>
      <c r="P332" s="256"/>
      <c r="Q332" s="256"/>
      <c r="R332" s="256"/>
      <c r="S332" s="256"/>
      <c r="T332" s="25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8" t="s">
        <v>141</v>
      </c>
      <c r="AU332" s="258" t="s">
        <v>86</v>
      </c>
      <c r="AV332" s="14" t="s">
        <v>137</v>
      </c>
      <c r="AW332" s="14" t="s">
        <v>32</v>
      </c>
      <c r="AX332" s="14" t="s">
        <v>77</v>
      </c>
      <c r="AY332" s="258" t="s">
        <v>131</v>
      </c>
    </row>
    <row r="333" s="13" customFormat="1">
      <c r="A333" s="13"/>
      <c r="B333" s="237"/>
      <c r="C333" s="238"/>
      <c r="D333" s="232" t="s">
        <v>141</v>
      </c>
      <c r="E333" s="239" t="s">
        <v>1</v>
      </c>
      <c r="F333" s="240" t="s">
        <v>1131</v>
      </c>
      <c r="G333" s="238"/>
      <c r="H333" s="241">
        <v>0.5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141</v>
      </c>
      <c r="AU333" s="247" t="s">
        <v>86</v>
      </c>
      <c r="AV333" s="13" t="s">
        <v>86</v>
      </c>
      <c r="AW333" s="13" t="s">
        <v>32</v>
      </c>
      <c r="AX333" s="13" t="s">
        <v>82</v>
      </c>
      <c r="AY333" s="247" t="s">
        <v>131</v>
      </c>
    </row>
    <row r="334" s="2" customFormat="1" ht="37.8" customHeight="1">
      <c r="A334" s="39"/>
      <c r="B334" s="40"/>
      <c r="C334" s="219" t="s">
        <v>432</v>
      </c>
      <c r="D334" s="219" t="s">
        <v>133</v>
      </c>
      <c r="E334" s="220" t="s">
        <v>321</v>
      </c>
      <c r="F334" s="221" t="s">
        <v>322</v>
      </c>
      <c r="G334" s="222" t="s">
        <v>136</v>
      </c>
      <c r="H334" s="223">
        <v>0.5</v>
      </c>
      <c r="I334" s="224"/>
      <c r="J334" s="225">
        <f>ROUND(I334*H334,2)</f>
        <v>0</v>
      </c>
      <c r="K334" s="221" t="s">
        <v>155</v>
      </c>
      <c r="L334" s="45"/>
      <c r="M334" s="226" t="s">
        <v>1</v>
      </c>
      <c r="N334" s="227" t="s">
        <v>42</v>
      </c>
      <c r="O334" s="92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137</v>
      </c>
      <c r="AT334" s="230" t="s">
        <v>133</v>
      </c>
      <c r="AU334" s="230" t="s">
        <v>86</v>
      </c>
      <c r="AY334" s="18" t="s">
        <v>131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82</v>
      </c>
      <c r="BK334" s="231">
        <f>ROUND(I334*H334,2)</f>
        <v>0</v>
      </c>
      <c r="BL334" s="18" t="s">
        <v>137</v>
      </c>
      <c r="BM334" s="230" t="s">
        <v>1132</v>
      </c>
    </row>
    <row r="335" s="2" customFormat="1">
      <c r="A335" s="39"/>
      <c r="B335" s="40"/>
      <c r="C335" s="41"/>
      <c r="D335" s="232" t="s">
        <v>139</v>
      </c>
      <c r="E335" s="41"/>
      <c r="F335" s="233" t="s">
        <v>324</v>
      </c>
      <c r="G335" s="41"/>
      <c r="H335" s="41"/>
      <c r="I335" s="234"/>
      <c r="J335" s="41"/>
      <c r="K335" s="41"/>
      <c r="L335" s="45"/>
      <c r="M335" s="235"/>
      <c r="N335" s="236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139</v>
      </c>
      <c r="AU335" s="18" t="s">
        <v>86</v>
      </c>
    </row>
    <row r="336" s="2" customFormat="1" ht="37.8" customHeight="1">
      <c r="A336" s="39"/>
      <c r="B336" s="40"/>
      <c r="C336" s="219" t="s">
        <v>437</v>
      </c>
      <c r="D336" s="219" t="s">
        <v>133</v>
      </c>
      <c r="E336" s="220" t="s">
        <v>1133</v>
      </c>
      <c r="F336" s="221" t="s">
        <v>1134</v>
      </c>
      <c r="G336" s="222" t="s">
        <v>298</v>
      </c>
      <c r="H336" s="223">
        <v>1</v>
      </c>
      <c r="I336" s="224"/>
      <c r="J336" s="225">
        <f>ROUND(I336*H336,2)</f>
        <v>0</v>
      </c>
      <c r="K336" s="221" t="s">
        <v>1</v>
      </c>
      <c r="L336" s="45"/>
      <c r="M336" s="226" t="s">
        <v>1</v>
      </c>
      <c r="N336" s="227" t="s">
        <v>42</v>
      </c>
      <c r="O336" s="92"/>
      <c r="P336" s="228">
        <f>O336*H336</f>
        <v>0</v>
      </c>
      <c r="Q336" s="228">
        <v>0.26495999999999997</v>
      </c>
      <c r="R336" s="228">
        <f>Q336*H336</f>
        <v>0.26495999999999997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137</v>
      </c>
      <c r="AT336" s="230" t="s">
        <v>133</v>
      </c>
      <c r="AU336" s="230" t="s">
        <v>86</v>
      </c>
      <c r="AY336" s="18" t="s">
        <v>131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82</v>
      </c>
      <c r="BK336" s="231">
        <f>ROUND(I336*H336,2)</f>
        <v>0</v>
      </c>
      <c r="BL336" s="18" t="s">
        <v>137</v>
      </c>
      <c r="BM336" s="230" t="s">
        <v>1135</v>
      </c>
    </row>
    <row r="337" s="2" customFormat="1">
      <c r="A337" s="39"/>
      <c r="B337" s="40"/>
      <c r="C337" s="41"/>
      <c r="D337" s="232" t="s">
        <v>139</v>
      </c>
      <c r="E337" s="41"/>
      <c r="F337" s="233" t="s">
        <v>1134</v>
      </c>
      <c r="G337" s="41"/>
      <c r="H337" s="41"/>
      <c r="I337" s="234"/>
      <c r="J337" s="41"/>
      <c r="K337" s="41"/>
      <c r="L337" s="45"/>
      <c r="M337" s="235"/>
      <c r="N337" s="236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139</v>
      </c>
      <c r="AU337" s="18" t="s">
        <v>86</v>
      </c>
    </row>
    <row r="338" s="13" customFormat="1">
      <c r="A338" s="13"/>
      <c r="B338" s="237"/>
      <c r="C338" s="238"/>
      <c r="D338" s="232" t="s">
        <v>141</v>
      </c>
      <c r="E338" s="239" t="s">
        <v>1</v>
      </c>
      <c r="F338" s="240" t="s">
        <v>1136</v>
      </c>
      <c r="G338" s="238"/>
      <c r="H338" s="241">
        <v>1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141</v>
      </c>
      <c r="AU338" s="247" t="s">
        <v>86</v>
      </c>
      <c r="AV338" s="13" t="s">
        <v>86</v>
      </c>
      <c r="AW338" s="13" t="s">
        <v>32</v>
      </c>
      <c r="AX338" s="13" t="s">
        <v>82</v>
      </c>
      <c r="AY338" s="247" t="s">
        <v>131</v>
      </c>
    </row>
    <row r="339" s="12" customFormat="1" ht="22.8" customHeight="1">
      <c r="A339" s="12"/>
      <c r="B339" s="203"/>
      <c r="C339" s="204"/>
      <c r="D339" s="205" t="s">
        <v>76</v>
      </c>
      <c r="E339" s="217" t="s">
        <v>160</v>
      </c>
      <c r="F339" s="217" t="s">
        <v>325</v>
      </c>
      <c r="G339" s="204"/>
      <c r="H339" s="204"/>
      <c r="I339" s="207"/>
      <c r="J339" s="218">
        <f>BK339</f>
        <v>0</v>
      </c>
      <c r="K339" s="204"/>
      <c r="L339" s="209"/>
      <c r="M339" s="210"/>
      <c r="N339" s="211"/>
      <c r="O339" s="211"/>
      <c r="P339" s="212">
        <f>SUM(P340:P605)</f>
        <v>0</v>
      </c>
      <c r="Q339" s="211"/>
      <c r="R339" s="212">
        <f>SUM(R340:R605)</f>
        <v>44.04974</v>
      </c>
      <c r="S339" s="211"/>
      <c r="T339" s="213">
        <f>SUM(T340:T605)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4" t="s">
        <v>82</v>
      </c>
      <c r="AT339" s="215" t="s">
        <v>76</v>
      </c>
      <c r="AU339" s="215" t="s">
        <v>82</v>
      </c>
      <c r="AY339" s="214" t="s">
        <v>131</v>
      </c>
      <c r="BK339" s="216">
        <f>SUM(BK340:BK605)</f>
        <v>0</v>
      </c>
    </row>
    <row r="340" s="2" customFormat="1" ht="33" customHeight="1">
      <c r="A340" s="39"/>
      <c r="B340" s="40"/>
      <c r="C340" s="219" t="s">
        <v>442</v>
      </c>
      <c r="D340" s="219" t="s">
        <v>133</v>
      </c>
      <c r="E340" s="220" t="s">
        <v>327</v>
      </c>
      <c r="F340" s="221" t="s">
        <v>1137</v>
      </c>
      <c r="G340" s="222" t="s">
        <v>136</v>
      </c>
      <c r="H340" s="223">
        <v>393.19999999999999</v>
      </c>
      <c r="I340" s="224"/>
      <c r="J340" s="225">
        <f>ROUND(I340*H340,2)</f>
        <v>0</v>
      </c>
      <c r="K340" s="221" t="s">
        <v>1</v>
      </c>
      <c r="L340" s="45"/>
      <c r="M340" s="226" t="s">
        <v>1</v>
      </c>
      <c r="N340" s="227" t="s">
        <v>42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137</v>
      </c>
      <c r="AT340" s="230" t="s">
        <v>133</v>
      </c>
      <c r="AU340" s="230" t="s">
        <v>86</v>
      </c>
      <c r="AY340" s="18" t="s">
        <v>131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82</v>
      </c>
      <c r="BK340" s="231">
        <f>ROUND(I340*H340,2)</f>
        <v>0</v>
      </c>
      <c r="BL340" s="18" t="s">
        <v>137</v>
      </c>
      <c r="BM340" s="230" t="s">
        <v>1138</v>
      </c>
    </row>
    <row r="341" s="2" customFormat="1">
      <c r="A341" s="39"/>
      <c r="B341" s="40"/>
      <c r="C341" s="41"/>
      <c r="D341" s="232" t="s">
        <v>139</v>
      </c>
      <c r="E341" s="41"/>
      <c r="F341" s="233" t="s">
        <v>1139</v>
      </c>
      <c r="G341" s="41"/>
      <c r="H341" s="41"/>
      <c r="I341" s="234"/>
      <c r="J341" s="41"/>
      <c r="K341" s="41"/>
      <c r="L341" s="45"/>
      <c r="M341" s="235"/>
      <c r="N341" s="236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139</v>
      </c>
      <c r="AU341" s="18" t="s">
        <v>86</v>
      </c>
    </row>
    <row r="342" s="2" customFormat="1">
      <c r="A342" s="39"/>
      <c r="B342" s="40"/>
      <c r="C342" s="41"/>
      <c r="D342" s="232" t="s">
        <v>165</v>
      </c>
      <c r="E342" s="41"/>
      <c r="F342" s="259" t="s">
        <v>331</v>
      </c>
      <c r="G342" s="41"/>
      <c r="H342" s="41"/>
      <c r="I342" s="234"/>
      <c r="J342" s="41"/>
      <c r="K342" s="41"/>
      <c r="L342" s="45"/>
      <c r="M342" s="235"/>
      <c r="N342" s="236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165</v>
      </c>
      <c r="AU342" s="18" t="s">
        <v>86</v>
      </c>
    </row>
    <row r="343" s="13" customFormat="1">
      <c r="A343" s="13"/>
      <c r="B343" s="237"/>
      <c r="C343" s="238"/>
      <c r="D343" s="232" t="s">
        <v>141</v>
      </c>
      <c r="E343" s="239" t="s">
        <v>1</v>
      </c>
      <c r="F343" s="240" t="s">
        <v>1140</v>
      </c>
      <c r="G343" s="238"/>
      <c r="H343" s="241">
        <v>393.19999999999999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141</v>
      </c>
      <c r="AU343" s="247" t="s">
        <v>86</v>
      </c>
      <c r="AV343" s="13" t="s">
        <v>86</v>
      </c>
      <c r="AW343" s="13" t="s">
        <v>32</v>
      </c>
      <c r="AX343" s="13" t="s">
        <v>77</v>
      </c>
      <c r="AY343" s="247" t="s">
        <v>131</v>
      </c>
    </row>
    <row r="344" s="16" customFormat="1">
      <c r="A344" s="16"/>
      <c r="B344" s="281"/>
      <c r="C344" s="282"/>
      <c r="D344" s="232" t="s">
        <v>141</v>
      </c>
      <c r="E344" s="283" t="s">
        <v>1</v>
      </c>
      <c r="F344" s="284" t="s">
        <v>1141</v>
      </c>
      <c r="G344" s="282"/>
      <c r="H344" s="283" t="s">
        <v>1</v>
      </c>
      <c r="I344" s="285"/>
      <c r="J344" s="282"/>
      <c r="K344" s="282"/>
      <c r="L344" s="286"/>
      <c r="M344" s="287"/>
      <c r="N344" s="288"/>
      <c r="O344" s="288"/>
      <c r="P344" s="288"/>
      <c r="Q344" s="288"/>
      <c r="R344" s="288"/>
      <c r="S344" s="288"/>
      <c r="T344" s="289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T344" s="290" t="s">
        <v>141</v>
      </c>
      <c r="AU344" s="290" t="s">
        <v>86</v>
      </c>
      <c r="AV344" s="16" t="s">
        <v>82</v>
      </c>
      <c r="AW344" s="16" t="s">
        <v>32</v>
      </c>
      <c r="AX344" s="16" t="s">
        <v>77</v>
      </c>
      <c r="AY344" s="290" t="s">
        <v>131</v>
      </c>
    </row>
    <row r="345" s="14" customFormat="1">
      <c r="A345" s="14"/>
      <c r="B345" s="248"/>
      <c r="C345" s="249"/>
      <c r="D345" s="232" t="s">
        <v>141</v>
      </c>
      <c r="E345" s="250" t="s">
        <v>1</v>
      </c>
      <c r="F345" s="251" t="s">
        <v>159</v>
      </c>
      <c r="G345" s="249"/>
      <c r="H345" s="252">
        <v>393.19999999999999</v>
      </c>
      <c r="I345" s="253"/>
      <c r="J345" s="249"/>
      <c r="K345" s="249"/>
      <c r="L345" s="254"/>
      <c r="M345" s="255"/>
      <c r="N345" s="256"/>
      <c r="O345" s="256"/>
      <c r="P345" s="256"/>
      <c r="Q345" s="256"/>
      <c r="R345" s="256"/>
      <c r="S345" s="256"/>
      <c r="T345" s="257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8" t="s">
        <v>141</v>
      </c>
      <c r="AU345" s="258" t="s">
        <v>86</v>
      </c>
      <c r="AV345" s="14" t="s">
        <v>137</v>
      </c>
      <c r="AW345" s="14" t="s">
        <v>32</v>
      </c>
      <c r="AX345" s="14" t="s">
        <v>82</v>
      </c>
      <c r="AY345" s="258" t="s">
        <v>131</v>
      </c>
    </row>
    <row r="346" s="2" customFormat="1" ht="33" customHeight="1">
      <c r="A346" s="39"/>
      <c r="B346" s="40"/>
      <c r="C346" s="219" t="s">
        <v>448</v>
      </c>
      <c r="D346" s="219" t="s">
        <v>133</v>
      </c>
      <c r="E346" s="220" t="s">
        <v>1142</v>
      </c>
      <c r="F346" s="221" t="s">
        <v>1143</v>
      </c>
      <c r="G346" s="222" t="s">
        <v>136</v>
      </c>
      <c r="H346" s="223">
        <v>839.5</v>
      </c>
      <c r="I346" s="224"/>
      <c r="J346" s="225">
        <f>ROUND(I346*H346,2)</f>
        <v>0</v>
      </c>
      <c r="K346" s="221" t="s">
        <v>155</v>
      </c>
      <c r="L346" s="45"/>
      <c r="M346" s="226" t="s">
        <v>1</v>
      </c>
      <c r="N346" s="227" t="s">
        <v>42</v>
      </c>
      <c r="O346" s="92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137</v>
      </c>
      <c r="AT346" s="230" t="s">
        <v>133</v>
      </c>
      <c r="AU346" s="230" t="s">
        <v>86</v>
      </c>
      <c r="AY346" s="18" t="s">
        <v>131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82</v>
      </c>
      <c r="BK346" s="231">
        <f>ROUND(I346*H346,2)</f>
        <v>0</v>
      </c>
      <c r="BL346" s="18" t="s">
        <v>137</v>
      </c>
      <c r="BM346" s="230" t="s">
        <v>1144</v>
      </c>
    </row>
    <row r="347" s="2" customFormat="1">
      <c r="A347" s="39"/>
      <c r="B347" s="40"/>
      <c r="C347" s="41"/>
      <c r="D347" s="232" t="s">
        <v>139</v>
      </c>
      <c r="E347" s="41"/>
      <c r="F347" s="233" t="s">
        <v>1145</v>
      </c>
      <c r="G347" s="41"/>
      <c r="H347" s="41"/>
      <c r="I347" s="234"/>
      <c r="J347" s="41"/>
      <c r="K347" s="41"/>
      <c r="L347" s="45"/>
      <c r="M347" s="235"/>
      <c r="N347" s="236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139</v>
      </c>
      <c r="AU347" s="18" t="s">
        <v>86</v>
      </c>
    </row>
    <row r="348" s="13" customFormat="1">
      <c r="A348" s="13"/>
      <c r="B348" s="237"/>
      <c r="C348" s="238"/>
      <c r="D348" s="232" t="s">
        <v>141</v>
      </c>
      <c r="E348" s="239" t="s">
        <v>1</v>
      </c>
      <c r="F348" s="240" t="s">
        <v>1146</v>
      </c>
      <c r="G348" s="238"/>
      <c r="H348" s="241">
        <v>541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7" t="s">
        <v>141</v>
      </c>
      <c r="AU348" s="247" t="s">
        <v>86</v>
      </c>
      <c r="AV348" s="13" t="s">
        <v>86</v>
      </c>
      <c r="AW348" s="13" t="s">
        <v>32</v>
      </c>
      <c r="AX348" s="13" t="s">
        <v>77</v>
      </c>
      <c r="AY348" s="247" t="s">
        <v>131</v>
      </c>
    </row>
    <row r="349" s="15" customFormat="1">
      <c r="A349" s="15"/>
      <c r="B349" s="270"/>
      <c r="C349" s="271"/>
      <c r="D349" s="232" t="s">
        <v>141</v>
      </c>
      <c r="E349" s="272" t="s">
        <v>1</v>
      </c>
      <c r="F349" s="273" t="s">
        <v>1147</v>
      </c>
      <c r="G349" s="271"/>
      <c r="H349" s="274">
        <v>541</v>
      </c>
      <c r="I349" s="275"/>
      <c r="J349" s="271"/>
      <c r="K349" s="271"/>
      <c r="L349" s="276"/>
      <c r="M349" s="277"/>
      <c r="N349" s="278"/>
      <c r="O349" s="278"/>
      <c r="P349" s="278"/>
      <c r="Q349" s="278"/>
      <c r="R349" s="278"/>
      <c r="S349" s="278"/>
      <c r="T349" s="279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80" t="s">
        <v>141</v>
      </c>
      <c r="AU349" s="280" t="s">
        <v>86</v>
      </c>
      <c r="AV349" s="15" t="s">
        <v>89</v>
      </c>
      <c r="AW349" s="15" t="s">
        <v>32</v>
      </c>
      <c r="AX349" s="15" t="s">
        <v>77</v>
      </c>
      <c r="AY349" s="280" t="s">
        <v>131</v>
      </c>
    </row>
    <row r="350" s="13" customFormat="1">
      <c r="A350" s="13"/>
      <c r="B350" s="237"/>
      <c r="C350" s="238"/>
      <c r="D350" s="232" t="s">
        <v>141</v>
      </c>
      <c r="E350" s="239" t="s">
        <v>1</v>
      </c>
      <c r="F350" s="240" t="s">
        <v>1148</v>
      </c>
      <c r="G350" s="238"/>
      <c r="H350" s="241">
        <v>17.5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7" t="s">
        <v>141</v>
      </c>
      <c r="AU350" s="247" t="s">
        <v>86</v>
      </c>
      <c r="AV350" s="13" t="s">
        <v>86</v>
      </c>
      <c r="AW350" s="13" t="s">
        <v>32</v>
      </c>
      <c r="AX350" s="13" t="s">
        <v>77</v>
      </c>
      <c r="AY350" s="247" t="s">
        <v>131</v>
      </c>
    </row>
    <row r="351" s="15" customFormat="1">
      <c r="A351" s="15"/>
      <c r="B351" s="270"/>
      <c r="C351" s="271"/>
      <c r="D351" s="232" t="s">
        <v>141</v>
      </c>
      <c r="E351" s="272" t="s">
        <v>1</v>
      </c>
      <c r="F351" s="273" t="s">
        <v>1149</v>
      </c>
      <c r="G351" s="271"/>
      <c r="H351" s="274">
        <v>17.5</v>
      </c>
      <c r="I351" s="275"/>
      <c r="J351" s="271"/>
      <c r="K351" s="271"/>
      <c r="L351" s="276"/>
      <c r="M351" s="277"/>
      <c r="N351" s="278"/>
      <c r="O351" s="278"/>
      <c r="P351" s="278"/>
      <c r="Q351" s="278"/>
      <c r="R351" s="278"/>
      <c r="S351" s="278"/>
      <c r="T351" s="279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0" t="s">
        <v>141</v>
      </c>
      <c r="AU351" s="280" t="s">
        <v>86</v>
      </c>
      <c r="AV351" s="15" t="s">
        <v>89</v>
      </c>
      <c r="AW351" s="15" t="s">
        <v>32</v>
      </c>
      <c r="AX351" s="15" t="s">
        <v>77</v>
      </c>
      <c r="AY351" s="280" t="s">
        <v>131</v>
      </c>
    </row>
    <row r="352" s="13" customFormat="1">
      <c r="A352" s="13"/>
      <c r="B352" s="237"/>
      <c r="C352" s="238"/>
      <c r="D352" s="232" t="s">
        <v>141</v>
      </c>
      <c r="E352" s="239" t="s">
        <v>1</v>
      </c>
      <c r="F352" s="240" t="s">
        <v>1150</v>
      </c>
      <c r="G352" s="238"/>
      <c r="H352" s="241">
        <v>260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7" t="s">
        <v>141</v>
      </c>
      <c r="AU352" s="247" t="s">
        <v>86</v>
      </c>
      <c r="AV352" s="13" t="s">
        <v>86</v>
      </c>
      <c r="AW352" s="13" t="s">
        <v>32</v>
      </c>
      <c r="AX352" s="13" t="s">
        <v>77</v>
      </c>
      <c r="AY352" s="247" t="s">
        <v>131</v>
      </c>
    </row>
    <row r="353" s="15" customFormat="1">
      <c r="A353" s="15"/>
      <c r="B353" s="270"/>
      <c r="C353" s="271"/>
      <c r="D353" s="232" t="s">
        <v>141</v>
      </c>
      <c r="E353" s="272" t="s">
        <v>1</v>
      </c>
      <c r="F353" s="273" t="s">
        <v>1151</v>
      </c>
      <c r="G353" s="271"/>
      <c r="H353" s="274">
        <v>260</v>
      </c>
      <c r="I353" s="275"/>
      <c r="J353" s="271"/>
      <c r="K353" s="271"/>
      <c r="L353" s="276"/>
      <c r="M353" s="277"/>
      <c r="N353" s="278"/>
      <c r="O353" s="278"/>
      <c r="P353" s="278"/>
      <c r="Q353" s="278"/>
      <c r="R353" s="278"/>
      <c r="S353" s="278"/>
      <c r="T353" s="279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80" t="s">
        <v>141</v>
      </c>
      <c r="AU353" s="280" t="s">
        <v>86</v>
      </c>
      <c r="AV353" s="15" t="s">
        <v>89</v>
      </c>
      <c r="AW353" s="15" t="s">
        <v>32</v>
      </c>
      <c r="AX353" s="15" t="s">
        <v>77</v>
      </c>
      <c r="AY353" s="280" t="s">
        <v>131</v>
      </c>
    </row>
    <row r="354" s="13" customFormat="1">
      <c r="A354" s="13"/>
      <c r="B354" s="237"/>
      <c r="C354" s="238"/>
      <c r="D354" s="232" t="s">
        <v>141</v>
      </c>
      <c r="E354" s="239" t="s">
        <v>1</v>
      </c>
      <c r="F354" s="240" t="s">
        <v>7</v>
      </c>
      <c r="G354" s="238"/>
      <c r="H354" s="241">
        <v>21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7" t="s">
        <v>141</v>
      </c>
      <c r="AU354" s="247" t="s">
        <v>86</v>
      </c>
      <c r="AV354" s="13" t="s">
        <v>86</v>
      </c>
      <c r="AW354" s="13" t="s">
        <v>32</v>
      </c>
      <c r="AX354" s="13" t="s">
        <v>77</v>
      </c>
      <c r="AY354" s="247" t="s">
        <v>131</v>
      </c>
    </row>
    <row r="355" s="15" customFormat="1">
      <c r="A355" s="15"/>
      <c r="B355" s="270"/>
      <c r="C355" s="271"/>
      <c r="D355" s="232" t="s">
        <v>141</v>
      </c>
      <c r="E355" s="272" t="s">
        <v>1</v>
      </c>
      <c r="F355" s="273" t="s">
        <v>1152</v>
      </c>
      <c r="G355" s="271"/>
      <c r="H355" s="274">
        <v>21</v>
      </c>
      <c r="I355" s="275"/>
      <c r="J355" s="271"/>
      <c r="K355" s="271"/>
      <c r="L355" s="276"/>
      <c r="M355" s="277"/>
      <c r="N355" s="278"/>
      <c r="O355" s="278"/>
      <c r="P355" s="278"/>
      <c r="Q355" s="278"/>
      <c r="R355" s="278"/>
      <c r="S355" s="278"/>
      <c r="T355" s="279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80" t="s">
        <v>141</v>
      </c>
      <c r="AU355" s="280" t="s">
        <v>86</v>
      </c>
      <c r="AV355" s="15" t="s">
        <v>89</v>
      </c>
      <c r="AW355" s="15" t="s">
        <v>32</v>
      </c>
      <c r="AX355" s="15" t="s">
        <v>77</v>
      </c>
      <c r="AY355" s="280" t="s">
        <v>131</v>
      </c>
    </row>
    <row r="356" s="14" customFormat="1">
      <c r="A356" s="14"/>
      <c r="B356" s="248"/>
      <c r="C356" s="249"/>
      <c r="D356" s="232" t="s">
        <v>141</v>
      </c>
      <c r="E356" s="250" t="s">
        <v>1</v>
      </c>
      <c r="F356" s="251" t="s">
        <v>159</v>
      </c>
      <c r="G356" s="249"/>
      <c r="H356" s="252">
        <v>839.5</v>
      </c>
      <c r="I356" s="253"/>
      <c r="J356" s="249"/>
      <c r="K356" s="249"/>
      <c r="L356" s="254"/>
      <c r="M356" s="255"/>
      <c r="N356" s="256"/>
      <c r="O356" s="256"/>
      <c r="P356" s="256"/>
      <c r="Q356" s="256"/>
      <c r="R356" s="256"/>
      <c r="S356" s="256"/>
      <c r="T356" s="25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8" t="s">
        <v>141</v>
      </c>
      <c r="AU356" s="258" t="s">
        <v>86</v>
      </c>
      <c r="AV356" s="14" t="s">
        <v>137</v>
      </c>
      <c r="AW356" s="14" t="s">
        <v>32</v>
      </c>
      <c r="AX356" s="14" t="s">
        <v>82</v>
      </c>
      <c r="AY356" s="258" t="s">
        <v>131</v>
      </c>
    </row>
    <row r="357" s="2" customFormat="1" ht="24.15" customHeight="1">
      <c r="A357" s="39"/>
      <c r="B357" s="40"/>
      <c r="C357" s="219" t="s">
        <v>454</v>
      </c>
      <c r="D357" s="219" t="s">
        <v>133</v>
      </c>
      <c r="E357" s="220" t="s">
        <v>1153</v>
      </c>
      <c r="F357" s="221" t="s">
        <v>1154</v>
      </c>
      <c r="G357" s="222" t="s">
        <v>136</v>
      </c>
      <c r="H357" s="223">
        <v>143</v>
      </c>
      <c r="I357" s="224"/>
      <c r="J357" s="225">
        <f>ROUND(I357*H357,2)</f>
        <v>0</v>
      </c>
      <c r="K357" s="221" t="s">
        <v>1</v>
      </c>
      <c r="L357" s="45"/>
      <c r="M357" s="226" t="s">
        <v>1</v>
      </c>
      <c r="N357" s="227" t="s">
        <v>42</v>
      </c>
      <c r="O357" s="92"/>
      <c r="P357" s="228">
        <f>O357*H357</f>
        <v>0</v>
      </c>
      <c r="Q357" s="228">
        <v>0</v>
      </c>
      <c r="R357" s="228">
        <f>Q357*H357</f>
        <v>0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137</v>
      </c>
      <c r="AT357" s="230" t="s">
        <v>133</v>
      </c>
      <c r="AU357" s="230" t="s">
        <v>86</v>
      </c>
      <c r="AY357" s="18" t="s">
        <v>131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82</v>
      </c>
      <c r="BK357" s="231">
        <f>ROUND(I357*H357,2)</f>
        <v>0</v>
      </c>
      <c r="BL357" s="18" t="s">
        <v>137</v>
      </c>
      <c r="BM357" s="230" t="s">
        <v>1155</v>
      </c>
    </row>
    <row r="358" s="2" customFormat="1">
      <c r="A358" s="39"/>
      <c r="B358" s="40"/>
      <c r="C358" s="41"/>
      <c r="D358" s="232" t="s">
        <v>139</v>
      </c>
      <c r="E358" s="41"/>
      <c r="F358" s="233" t="s">
        <v>1156</v>
      </c>
      <c r="G358" s="41"/>
      <c r="H358" s="41"/>
      <c r="I358" s="234"/>
      <c r="J358" s="41"/>
      <c r="K358" s="41"/>
      <c r="L358" s="45"/>
      <c r="M358" s="235"/>
      <c r="N358" s="236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139</v>
      </c>
      <c r="AU358" s="18" t="s">
        <v>86</v>
      </c>
    </row>
    <row r="359" s="13" customFormat="1">
      <c r="A359" s="13"/>
      <c r="B359" s="237"/>
      <c r="C359" s="238"/>
      <c r="D359" s="232" t="s">
        <v>141</v>
      </c>
      <c r="E359" s="239" t="s">
        <v>1</v>
      </c>
      <c r="F359" s="240" t="s">
        <v>756</v>
      </c>
      <c r="G359" s="238"/>
      <c r="H359" s="241">
        <v>106</v>
      </c>
      <c r="I359" s="242"/>
      <c r="J359" s="238"/>
      <c r="K359" s="238"/>
      <c r="L359" s="243"/>
      <c r="M359" s="244"/>
      <c r="N359" s="245"/>
      <c r="O359" s="245"/>
      <c r="P359" s="245"/>
      <c r="Q359" s="245"/>
      <c r="R359" s="245"/>
      <c r="S359" s="245"/>
      <c r="T359" s="24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7" t="s">
        <v>141</v>
      </c>
      <c r="AU359" s="247" t="s">
        <v>86</v>
      </c>
      <c r="AV359" s="13" t="s">
        <v>86</v>
      </c>
      <c r="AW359" s="13" t="s">
        <v>32</v>
      </c>
      <c r="AX359" s="13" t="s">
        <v>77</v>
      </c>
      <c r="AY359" s="247" t="s">
        <v>131</v>
      </c>
    </row>
    <row r="360" s="15" customFormat="1">
      <c r="A360" s="15"/>
      <c r="B360" s="270"/>
      <c r="C360" s="271"/>
      <c r="D360" s="232" t="s">
        <v>141</v>
      </c>
      <c r="E360" s="272" t="s">
        <v>1</v>
      </c>
      <c r="F360" s="273" t="s">
        <v>1157</v>
      </c>
      <c r="G360" s="271"/>
      <c r="H360" s="274">
        <v>106</v>
      </c>
      <c r="I360" s="275"/>
      <c r="J360" s="271"/>
      <c r="K360" s="271"/>
      <c r="L360" s="276"/>
      <c r="M360" s="277"/>
      <c r="N360" s="278"/>
      <c r="O360" s="278"/>
      <c r="P360" s="278"/>
      <c r="Q360" s="278"/>
      <c r="R360" s="278"/>
      <c r="S360" s="278"/>
      <c r="T360" s="279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80" t="s">
        <v>141</v>
      </c>
      <c r="AU360" s="280" t="s">
        <v>86</v>
      </c>
      <c r="AV360" s="15" t="s">
        <v>89</v>
      </c>
      <c r="AW360" s="15" t="s">
        <v>32</v>
      </c>
      <c r="AX360" s="15" t="s">
        <v>77</v>
      </c>
      <c r="AY360" s="280" t="s">
        <v>131</v>
      </c>
    </row>
    <row r="361" s="13" customFormat="1">
      <c r="A361" s="13"/>
      <c r="B361" s="237"/>
      <c r="C361" s="238"/>
      <c r="D361" s="232" t="s">
        <v>141</v>
      </c>
      <c r="E361" s="239" t="s">
        <v>1</v>
      </c>
      <c r="F361" s="240" t="s">
        <v>374</v>
      </c>
      <c r="G361" s="238"/>
      <c r="H361" s="241">
        <v>37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7" t="s">
        <v>141</v>
      </c>
      <c r="AU361" s="247" t="s">
        <v>86</v>
      </c>
      <c r="AV361" s="13" t="s">
        <v>86</v>
      </c>
      <c r="AW361" s="13" t="s">
        <v>32</v>
      </c>
      <c r="AX361" s="13" t="s">
        <v>77</v>
      </c>
      <c r="AY361" s="247" t="s">
        <v>131</v>
      </c>
    </row>
    <row r="362" s="15" customFormat="1">
      <c r="A362" s="15"/>
      <c r="B362" s="270"/>
      <c r="C362" s="271"/>
      <c r="D362" s="232" t="s">
        <v>141</v>
      </c>
      <c r="E362" s="272" t="s">
        <v>1</v>
      </c>
      <c r="F362" s="273" t="s">
        <v>1158</v>
      </c>
      <c r="G362" s="271"/>
      <c r="H362" s="274">
        <v>37</v>
      </c>
      <c r="I362" s="275"/>
      <c r="J362" s="271"/>
      <c r="K362" s="271"/>
      <c r="L362" s="276"/>
      <c r="M362" s="277"/>
      <c r="N362" s="278"/>
      <c r="O362" s="278"/>
      <c r="P362" s="278"/>
      <c r="Q362" s="278"/>
      <c r="R362" s="278"/>
      <c r="S362" s="278"/>
      <c r="T362" s="279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80" t="s">
        <v>141</v>
      </c>
      <c r="AU362" s="280" t="s">
        <v>86</v>
      </c>
      <c r="AV362" s="15" t="s">
        <v>89</v>
      </c>
      <c r="AW362" s="15" t="s">
        <v>32</v>
      </c>
      <c r="AX362" s="15" t="s">
        <v>77</v>
      </c>
      <c r="AY362" s="280" t="s">
        <v>131</v>
      </c>
    </row>
    <row r="363" s="14" customFormat="1">
      <c r="A363" s="14"/>
      <c r="B363" s="248"/>
      <c r="C363" s="249"/>
      <c r="D363" s="232" t="s">
        <v>141</v>
      </c>
      <c r="E363" s="250" t="s">
        <v>1</v>
      </c>
      <c r="F363" s="251" t="s">
        <v>159</v>
      </c>
      <c r="G363" s="249"/>
      <c r="H363" s="252">
        <v>143</v>
      </c>
      <c r="I363" s="253"/>
      <c r="J363" s="249"/>
      <c r="K363" s="249"/>
      <c r="L363" s="254"/>
      <c r="M363" s="255"/>
      <c r="N363" s="256"/>
      <c r="O363" s="256"/>
      <c r="P363" s="256"/>
      <c r="Q363" s="256"/>
      <c r="R363" s="256"/>
      <c r="S363" s="256"/>
      <c r="T363" s="257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8" t="s">
        <v>141</v>
      </c>
      <c r="AU363" s="258" t="s">
        <v>86</v>
      </c>
      <c r="AV363" s="14" t="s">
        <v>137</v>
      </c>
      <c r="AW363" s="14" t="s">
        <v>32</v>
      </c>
      <c r="AX363" s="14" t="s">
        <v>82</v>
      </c>
      <c r="AY363" s="258" t="s">
        <v>131</v>
      </c>
    </row>
    <row r="364" s="2" customFormat="1" ht="24.15" customHeight="1">
      <c r="A364" s="39"/>
      <c r="B364" s="40"/>
      <c r="C364" s="219" t="s">
        <v>460</v>
      </c>
      <c r="D364" s="219" t="s">
        <v>133</v>
      </c>
      <c r="E364" s="220" t="s">
        <v>1159</v>
      </c>
      <c r="F364" s="221" t="s">
        <v>1160</v>
      </c>
      <c r="G364" s="222" t="s">
        <v>136</v>
      </c>
      <c r="H364" s="223">
        <v>57</v>
      </c>
      <c r="I364" s="224"/>
      <c r="J364" s="225">
        <f>ROUND(I364*H364,2)</f>
        <v>0</v>
      </c>
      <c r="K364" s="221" t="s">
        <v>1</v>
      </c>
      <c r="L364" s="45"/>
      <c r="M364" s="226" t="s">
        <v>1</v>
      </c>
      <c r="N364" s="227" t="s">
        <v>42</v>
      </c>
      <c r="O364" s="92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137</v>
      </c>
      <c r="AT364" s="230" t="s">
        <v>133</v>
      </c>
      <c r="AU364" s="230" t="s">
        <v>86</v>
      </c>
      <c r="AY364" s="18" t="s">
        <v>131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82</v>
      </c>
      <c r="BK364" s="231">
        <f>ROUND(I364*H364,2)</f>
        <v>0</v>
      </c>
      <c r="BL364" s="18" t="s">
        <v>137</v>
      </c>
      <c r="BM364" s="230" t="s">
        <v>1161</v>
      </c>
    </row>
    <row r="365" s="2" customFormat="1">
      <c r="A365" s="39"/>
      <c r="B365" s="40"/>
      <c r="C365" s="41"/>
      <c r="D365" s="232" t="s">
        <v>139</v>
      </c>
      <c r="E365" s="41"/>
      <c r="F365" s="233" t="s">
        <v>1162</v>
      </c>
      <c r="G365" s="41"/>
      <c r="H365" s="41"/>
      <c r="I365" s="234"/>
      <c r="J365" s="41"/>
      <c r="K365" s="41"/>
      <c r="L365" s="45"/>
      <c r="M365" s="235"/>
      <c r="N365" s="236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139</v>
      </c>
      <c r="AU365" s="18" t="s">
        <v>86</v>
      </c>
    </row>
    <row r="366" s="13" customFormat="1">
      <c r="A366" s="13"/>
      <c r="B366" s="237"/>
      <c r="C366" s="238"/>
      <c r="D366" s="232" t="s">
        <v>141</v>
      </c>
      <c r="E366" s="239" t="s">
        <v>1</v>
      </c>
      <c r="F366" s="240" t="s">
        <v>492</v>
      </c>
      <c r="G366" s="238"/>
      <c r="H366" s="241">
        <v>57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7" t="s">
        <v>141</v>
      </c>
      <c r="AU366" s="247" t="s">
        <v>86</v>
      </c>
      <c r="AV366" s="13" t="s">
        <v>86</v>
      </c>
      <c r="AW366" s="13" t="s">
        <v>32</v>
      </c>
      <c r="AX366" s="13" t="s">
        <v>77</v>
      </c>
      <c r="AY366" s="247" t="s">
        <v>131</v>
      </c>
    </row>
    <row r="367" s="15" customFormat="1">
      <c r="A367" s="15"/>
      <c r="B367" s="270"/>
      <c r="C367" s="271"/>
      <c r="D367" s="232" t="s">
        <v>141</v>
      </c>
      <c r="E367" s="272" t="s">
        <v>1</v>
      </c>
      <c r="F367" s="273" t="s">
        <v>1163</v>
      </c>
      <c r="G367" s="271"/>
      <c r="H367" s="274">
        <v>57</v>
      </c>
      <c r="I367" s="275"/>
      <c r="J367" s="271"/>
      <c r="K367" s="271"/>
      <c r="L367" s="276"/>
      <c r="M367" s="277"/>
      <c r="N367" s="278"/>
      <c r="O367" s="278"/>
      <c r="P367" s="278"/>
      <c r="Q367" s="278"/>
      <c r="R367" s="278"/>
      <c r="S367" s="278"/>
      <c r="T367" s="279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80" t="s">
        <v>141</v>
      </c>
      <c r="AU367" s="280" t="s">
        <v>86</v>
      </c>
      <c r="AV367" s="15" t="s">
        <v>89</v>
      </c>
      <c r="AW367" s="15" t="s">
        <v>32</v>
      </c>
      <c r="AX367" s="15" t="s">
        <v>77</v>
      </c>
      <c r="AY367" s="280" t="s">
        <v>131</v>
      </c>
    </row>
    <row r="368" s="14" customFormat="1">
      <c r="A368" s="14"/>
      <c r="B368" s="248"/>
      <c r="C368" s="249"/>
      <c r="D368" s="232" t="s">
        <v>141</v>
      </c>
      <c r="E368" s="250" t="s">
        <v>1</v>
      </c>
      <c r="F368" s="251" t="s">
        <v>159</v>
      </c>
      <c r="G368" s="249"/>
      <c r="H368" s="252">
        <v>57</v>
      </c>
      <c r="I368" s="253"/>
      <c r="J368" s="249"/>
      <c r="K368" s="249"/>
      <c r="L368" s="254"/>
      <c r="M368" s="255"/>
      <c r="N368" s="256"/>
      <c r="O368" s="256"/>
      <c r="P368" s="256"/>
      <c r="Q368" s="256"/>
      <c r="R368" s="256"/>
      <c r="S368" s="256"/>
      <c r="T368" s="257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8" t="s">
        <v>141</v>
      </c>
      <c r="AU368" s="258" t="s">
        <v>86</v>
      </c>
      <c r="AV368" s="14" t="s">
        <v>137</v>
      </c>
      <c r="AW368" s="14" t="s">
        <v>32</v>
      </c>
      <c r="AX368" s="14" t="s">
        <v>82</v>
      </c>
      <c r="AY368" s="258" t="s">
        <v>131</v>
      </c>
    </row>
    <row r="369" s="2" customFormat="1" ht="21.75" customHeight="1">
      <c r="A369" s="39"/>
      <c r="B369" s="40"/>
      <c r="C369" s="219" t="s">
        <v>465</v>
      </c>
      <c r="D369" s="219" t="s">
        <v>133</v>
      </c>
      <c r="E369" s="220" t="s">
        <v>1164</v>
      </c>
      <c r="F369" s="221" t="s">
        <v>1165</v>
      </c>
      <c r="G369" s="222" t="s">
        <v>136</v>
      </c>
      <c r="H369" s="223">
        <v>31.5</v>
      </c>
      <c r="I369" s="224"/>
      <c r="J369" s="225">
        <f>ROUND(I369*H369,2)</f>
        <v>0</v>
      </c>
      <c r="K369" s="221" t="s">
        <v>155</v>
      </c>
      <c r="L369" s="45"/>
      <c r="M369" s="226" t="s">
        <v>1</v>
      </c>
      <c r="N369" s="227" t="s">
        <v>42</v>
      </c>
      <c r="O369" s="92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137</v>
      </c>
      <c r="AT369" s="230" t="s">
        <v>133</v>
      </c>
      <c r="AU369" s="230" t="s">
        <v>86</v>
      </c>
      <c r="AY369" s="18" t="s">
        <v>131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82</v>
      </c>
      <c r="BK369" s="231">
        <f>ROUND(I369*H369,2)</f>
        <v>0</v>
      </c>
      <c r="BL369" s="18" t="s">
        <v>137</v>
      </c>
      <c r="BM369" s="230" t="s">
        <v>1166</v>
      </c>
    </row>
    <row r="370" s="2" customFormat="1">
      <c r="A370" s="39"/>
      <c r="B370" s="40"/>
      <c r="C370" s="41"/>
      <c r="D370" s="232" t="s">
        <v>139</v>
      </c>
      <c r="E370" s="41"/>
      <c r="F370" s="233" t="s">
        <v>1167</v>
      </c>
      <c r="G370" s="41"/>
      <c r="H370" s="41"/>
      <c r="I370" s="234"/>
      <c r="J370" s="41"/>
      <c r="K370" s="41"/>
      <c r="L370" s="45"/>
      <c r="M370" s="235"/>
      <c r="N370" s="236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139</v>
      </c>
      <c r="AU370" s="18" t="s">
        <v>86</v>
      </c>
    </row>
    <row r="371" s="13" customFormat="1">
      <c r="A371" s="13"/>
      <c r="B371" s="237"/>
      <c r="C371" s="238"/>
      <c r="D371" s="232" t="s">
        <v>141</v>
      </c>
      <c r="E371" s="239" t="s">
        <v>1</v>
      </c>
      <c r="F371" s="240" t="s">
        <v>1168</v>
      </c>
      <c r="G371" s="238"/>
      <c r="H371" s="241">
        <v>31.5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7" t="s">
        <v>141</v>
      </c>
      <c r="AU371" s="247" t="s">
        <v>86</v>
      </c>
      <c r="AV371" s="13" t="s">
        <v>86</v>
      </c>
      <c r="AW371" s="13" t="s">
        <v>32</v>
      </c>
      <c r="AX371" s="13" t="s">
        <v>77</v>
      </c>
      <c r="AY371" s="247" t="s">
        <v>131</v>
      </c>
    </row>
    <row r="372" s="15" customFormat="1">
      <c r="A372" s="15"/>
      <c r="B372" s="270"/>
      <c r="C372" s="271"/>
      <c r="D372" s="232" t="s">
        <v>141</v>
      </c>
      <c r="E372" s="272" t="s">
        <v>1</v>
      </c>
      <c r="F372" s="273" t="s">
        <v>1169</v>
      </c>
      <c r="G372" s="271"/>
      <c r="H372" s="274">
        <v>31.5</v>
      </c>
      <c r="I372" s="275"/>
      <c r="J372" s="271"/>
      <c r="K372" s="271"/>
      <c r="L372" s="276"/>
      <c r="M372" s="277"/>
      <c r="N372" s="278"/>
      <c r="O372" s="278"/>
      <c r="P372" s="278"/>
      <c r="Q372" s="278"/>
      <c r="R372" s="278"/>
      <c r="S372" s="278"/>
      <c r="T372" s="279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80" t="s">
        <v>141</v>
      </c>
      <c r="AU372" s="280" t="s">
        <v>86</v>
      </c>
      <c r="AV372" s="15" t="s">
        <v>89</v>
      </c>
      <c r="AW372" s="15" t="s">
        <v>32</v>
      </c>
      <c r="AX372" s="15" t="s">
        <v>77</v>
      </c>
      <c r="AY372" s="280" t="s">
        <v>131</v>
      </c>
    </row>
    <row r="373" s="14" customFormat="1">
      <c r="A373" s="14"/>
      <c r="B373" s="248"/>
      <c r="C373" s="249"/>
      <c r="D373" s="232" t="s">
        <v>141</v>
      </c>
      <c r="E373" s="250" t="s">
        <v>1</v>
      </c>
      <c r="F373" s="251" t="s">
        <v>159</v>
      </c>
      <c r="G373" s="249"/>
      <c r="H373" s="252">
        <v>31.5</v>
      </c>
      <c r="I373" s="253"/>
      <c r="J373" s="249"/>
      <c r="K373" s="249"/>
      <c r="L373" s="254"/>
      <c r="M373" s="255"/>
      <c r="N373" s="256"/>
      <c r="O373" s="256"/>
      <c r="P373" s="256"/>
      <c r="Q373" s="256"/>
      <c r="R373" s="256"/>
      <c r="S373" s="256"/>
      <c r="T373" s="25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8" t="s">
        <v>141</v>
      </c>
      <c r="AU373" s="258" t="s">
        <v>86</v>
      </c>
      <c r="AV373" s="14" t="s">
        <v>137</v>
      </c>
      <c r="AW373" s="14" t="s">
        <v>32</v>
      </c>
      <c r="AX373" s="14" t="s">
        <v>82</v>
      </c>
      <c r="AY373" s="258" t="s">
        <v>131</v>
      </c>
    </row>
    <row r="374" s="2" customFormat="1" ht="24.15" customHeight="1">
      <c r="A374" s="39"/>
      <c r="B374" s="40"/>
      <c r="C374" s="219" t="s">
        <v>469</v>
      </c>
      <c r="D374" s="219" t="s">
        <v>133</v>
      </c>
      <c r="E374" s="220" t="s">
        <v>1170</v>
      </c>
      <c r="F374" s="221" t="s">
        <v>1171</v>
      </c>
      <c r="G374" s="222" t="s">
        <v>136</v>
      </c>
      <c r="H374" s="223">
        <v>558.5</v>
      </c>
      <c r="I374" s="224"/>
      <c r="J374" s="225">
        <f>ROUND(I374*H374,2)</f>
        <v>0</v>
      </c>
      <c r="K374" s="221" t="s">
        <v>155</v>
      </c>
      <c r="L374" s="45"/>
      <c r="M374" s="226" t="s">
        <v>1</v>
      </c>
      <c r="N374" s="227" t="s">
        <v>42</v>
      </c>
      <c r="O374" s="92"/>
      <c r="P374" s="228">
        <f>O374*H374</f>
        <v>0</v>
      </c>
      <c r="Q374" s="228">
        <v>0</v>
      </c>
      <c r="R374" s="228">
        <f>Q374*H374</f>
        <v>0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137</v>
      </c>
      <c r="AT374" s="230" t="s">
        <v>133</v>
      </c>
      <c r="AU374" s="230" t="s">
        <v>86</v>
      </c>
      <c r="AY374" s="18" t="s">
        <v>131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82</v>
      </c>
      <c r="BK374" s="231">
        <f>ROUND(I374*H374,2)</f>
        <v>0</v>
      </c>
      <c r="BL374" s="18" t="s">
        <v>137</v>
      </c>
      <c r="BM374" s="230" t="s">
        <v>1172</v>
      </c>
    </row>
    <row r="375" s="2" customFormat="1">
      <c r="A375" s="39"/>
      <c r="B375" s="40"/>
      <c r="C375" s="41"/>
      <c r="D375" s="232" t="s">
        <v>139</v>
      </c>
      <c r="E375" s="41"/>
      <c r="F375" s="233" t="s">
        <v>1173</v>
      </c>
      <c r="G375" s="41"/>
      <c r="H375" s="41"/>
      <c r="I375" s="234"/>
      <c r="J375" s="41"/>
      <c r="K375" s="41"/>
      <c r="L375" s="45"/>
      <c r="M375" s="235"/>
      <c r="N375" s="236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139</v>
      </c>
      <c r="AU375" s="18" t="s">
        <v>86</v>
      </c>
    </row>
    <row r="376" s="13" customFormat="1">
      <c r="A376" s="13"/>
      <c r="B376" s="237"/>
      <c r="C376" s="238"/>
      <c r="D376" s="232" t="s">
        <v>141</v>
      </c>
      <c r="E376" s="239" t="s">
        <v>1</v>
      </c>
      <c r="F376" s="240" t="s">
        <v>1146</v>
      </c>
      <c r="G376" s="238"/>
      <c r="H376" s="241">
        <v>541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141</v>
      </c>
      <c r="AU376" s="247" t="s">
        <v>86</v>
      </c>
      <c r="AV376" s="13" t="s">
        <v>86</v>
      </c>
      <c r="AW376" s="13" t="s">
        <v>32</v>
      </c>
      <c r="AX376" s="13" t="s">
        <v>77</v>
      </c>
      <c r="AY376" s="247" t="s">
        <v>131</v>
      </c>
    </row>
    <row r="377" s="15" customFormat="1">
      <c r="A377" s="15"/>
      <c r="B377" s="270"/>
      <c r="C377" s="271"/>
      <c r="D377" s="232" t="s">
        <v>141</v>
      </c>
      <c r="E377" s="272" t="s">
        <v>1</v>
      </c>
      <c r="F377" s="273" t="s">
        <v>1147</v>
      </c>
      <c r="G377" s="271"/>
      <c r="H377" s="274">
        <v>541</v>
      </c>
      <c r="I377" s="275"/>
      <c r="J377" s="271"/>
      <c r="K377" s="271"/>
      <c r="L377" s="276"/>
      <c r="M377" s="277"/>
      <c r="N377" s="278"/>
      <c r="O377" s="278"/>
      <c r="P377" s="278"/>
      <c r="Q377" s="278"/>
      <c r="R377" s="278"/>
      <c r="S377" s="278"/>
      <c r="T377" s="279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80" t="s">
        <v>141</v>
      </c>
      <c r="AU377" s="280" t="s">
        <v>86</v>
      </c>
      <c r="AV377" s="15" t="s">
        <v>89</v>
      </c>
      <c r="AW377" s="15" t="s">
        <v>32</v>
      </c>
      <c r="AX377" s="15" t="s">
        <v>77</v>
      </c>
      <c r="AY377" s="280" t="s">
        <v>131</v>
      </c>
    </row>
    <row r="378" s="13" customFormat="1">
      <c r="A378" s="13"/>
      <c r="B378" s="237"/>
      <c r="C378" s="238"/>
      <c r="D378" s="232" t="s">
        <v>141</v>
      </c>
      <c r="E378" s="239" t="s">
        <v>1</v>
      </c>
      <c r="F378" s="240" t="s">
        <v>1148</v>
      </c>
      <c r="G378" s="238"/>
      <c r="H378" s="241">
        <v>17.5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7" t="s">
        <v>141</v>
      </c>
      <c r="AU378" s="247" t="s">
        <v>86</v>
      </c>
      <c r="AV378" s="13" t="s">
        <v>86</v>
      </c>
      <c r="AW378" s="13" t="s">
        <v>32</v>
      </c>
      <c r="AX378" s="13" t="s">
        <v>77</v>
      </c>
      <c r="AY378" s="247" t="s">
        <v>131</v>
      </c>
    </row>
    <row r="379" s="15" customFormat="1">
      <c r="A379" s="15"/>
      <c r="B379" s="270"/>
      <c r="C379" s="271"/>
      <c r="D379" s="232" t="s">
        <v>141</v>
      </c>
      <c r="E379" s="272" t="s">
        <v>1</v>
      </c>
      <c r="F379" s="273" t="s">
        <v>1149</v>
      </c>
      <c r="G379" s="271"/>
      <c r="H379" s="274">
        <v>17.5</v>
      </c>
      <c r="I379" s="275"/>
      <c r="J379" s="271"/>
      <c r="K379" s="271"/>
      <c r="L379" s="276"/>
      <c r="M379" s="277"/>
      <c r="N379" s="278"/>
      <c r="O379" s="278"/>
      <c r="P379" s="278"/>
      <c r="Q379" s="278"/>
      <c r="R379" s="278"/>
      <c r="S379" s="278"/>
      <c r="T379" s="279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80" t="s">
        <v>141</v>
      </c>
      <c r="AU379" s="280" t="s">
        <v>86</v>
      </c>
      <c r="AV379" s="15" t="s">
        <v>89</v>
      </c>
      <c r="AW379" s="15" t="s">
        <v>32</v>
      </c>
      <c r="AX379" s="15" t="s">
        <v>77</v>
      </c>
      <c r="AY379" s="280" t="s">
        <v>131</v>
      </c>
    </row>
    <row r="380" s="14" customFormat="1">
      <c r="A380" s="14"/>
      <c r="B380" s="248"/>
      <c r="C380" s="249"/>
      <c r="D380" s="232" t="s">
        <v>141</v>
      </c>
      <c r="E380" s="250" t="s">
        <v>1</v>
      </c>
      <c r="F380" s="251" t="s">
        <v>159</v>
      </c>
      <c r="G380" s="249"/>
      <c r="H380" s="252">
        <v>558.5</v>
      </c>
      <c r="I380" s="253"/>
      <c r="J380" s="249"/>
      <c r="K380" s="249"/>
      <c r="L380" s="254"/>
      <c r="M380" s="255"/>
      <c r="N380" s="256"/>
      <c r="O380" s="256"/>
      <c r="P380" s="256"/>
      <c r="Q380" s="256"/>
      <c r="R380" s="256"/>
      <c r="S380" s="256"/>
      <c r="T380" s="25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8" t="s">
        <v>141</v>
      </c>
      <c r="AU380" s="258" t="s">
        <v>86</v>
      </c>
      <c r="AV380" s="14" t="s">
        <v>137</v>
      </c>
      <c r="AW380" s="14" t="s">
        <v>32</v>
      </c>
      <c r="AX380" s="14" t="s">
        <v>82</v>
      </c>
      <c r="AY380" s="258" t="s">
        <v>131</v>
      </c>
    </row>
    <row r="381" s="2" customFormat="1" ht="24.15" customHeight="1">
      <c r="A381" s="39"/>
      <c r="B381" s="40"/>
      <c r="C381" s="219" t="s">
        <v>476</v>
      </c>
      <c r="D381" s="219" t="s">
        <v>133</v>
      </c>
      <c r="E381" s="220" t="s">
        <v>334</v>
      </c>
      <c r="F381" s="221" t="s">
        <v>335</v>
      </c>
      <c r="G381" s="222" t="s">
        <v>136</v>
      </c>
      <c r="H381" s="223">
        <v>322</v>
      </c>
      <c r="I381" s="224"/>
      <c r="J381" s="225">
        <f>ROUND(I381*H381,2)</f>
        <v>0</v>
      </c>
      <c r="K381" s="221" t="s">
        <v>155</v>
      </c>
      <c r="L381" s="45"/>
      <c r="M381" s="226" t="s">
        <v>1</v>
      </c>
      <c r="N381" s="227" t="s">
        <v>42</v>
      </c>
      <c r="O381" s="92"/>
      <c r="P381" s="228">
        <f>O381*H381</f>
        <v>0</v>
      </c>
      <c r="Q381" s="228">
        <v>0</v>
      </c>
      <c r="R381" s="228">
        <f>Q381*H381</f>
        <v>0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137</v>
      </c>
      <c r="AT381" s="230" t="s">
        <v>133</v>
      </c>
      <c r="AU381" s="230" t="s">
        <v>86</v>
      </c>
      <c r="AY381" s="18" t="s">
        <v>131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82</v>
      </c>
      <c r="BK381" s="231">
        <f>ROUND(I381*H381,2)</f>
        <v>0</v>
      </c>
      <c r="BL381" s="18" t="s">
        <v>137</v>
      </c>
      <c r="BM381" s="230" t="s">
        <v>1174</v>
      </c>
    </row>
    <row r="382" s="2" customFormat="1">
      <c r="A382" s="39"/>
      <c r="B382" s="40"/>
      <c r="C382" s="41"/>
      <c r="D382" s="232" t="s">
        <v>139</v>
      </c>
      <c r="E382" s="41"/>
      <c r="F382" s="233" t="s">
        <v>337</v>
      </c>
      <c r="G382" s="41"/>
      <c r="H382" s="41"/>
      <c r="I382" s="234"/>
      <c r="J382" s="41"/>
      <c r="K382" s="41"/>
      <c r="L382" s="45"/>
      <c r="M382" s="235"/>
      <c r="N382" s="236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139</v>
      </c>
      <c r="AU382" s="18" t="s">
        <v>86</v>
      </c>
    </row>
    <row r="383" s="13" customFormat="1">
      <c r="A383" s="13"/>
      <c r="B383" s="237"/>
      <c r="C383" s="238"/>
      <c r="D383" s="232" t="s">
        <v>141</v>
      </c>
      <c r="E383" s="239" t="s">
        <v>1</v>
      </c>
      <c r="F383" s="240" t="s">
        <v>1150</v>
      </c>
      <c r="G383" s="238"/>
      <c r="H383" s="241">
        <v>260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141</v>
      </c>
      <c r="AU383" s="247" t="s">
        <v>86</v>
      </c>
      <c r="AV383" s="13" t="s">
        <v>86</v>
      </c>
      <c r="AW383" s="13" t="s">
        <v>32</v>
      </c>
      <c r="AX383" s="13" t="s">
        <v>77</v>
      </c>
      <c r="AY383" s="247" t="s">
        <v>131</v>
      </c>
    </row>
    <row r="384" s="15" customFormat="1">
      <c r="A384" s="15"/>
      <c r="B384" s="270"/>
      <c r="C384" s="271"/>
      <c r="D384" s="232" t="s">
        <v>141</v>
      </c>
      <c r="E384" s="272" t="s">
        <v>1</v>
      </c>
      <c r="F384" s="273" t="s">
        <v>1151</v>
      </c>
      <c r="G384" s="271"/>
      <c r="H384" s="274">
        <v>260</v>
      </c>
      <c r="I384" s="275"/>
      <c r="J384" s="271"/>
      <c r="K384" s="271"/>
      <c r="L384" s="276"/>
      <c r="M384" s="277"/>
      <c r="N384" s="278"/>
      <c r="O384" s="278"/>
      <c r="P384" s="278"/>
      <c r="Q384" s="278"/>
      <c r="R384" s="278"/>
      <c r="S384" s="278"/>
      <c r="T384" s="279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80" t="s">
        <v>141</v>
      </c>
      <c r="AU384" s="280" t="s">
        <v>86</v>
      </c>
      <c r="AV384" s="15" t="s">
        <v>89</v>
      </c>
      <c r="AW384" s="15" t="s">
        <v>32</v>
      </c>
      <c r="AX384" s="15" t="s">
        <v>77</v>
      </c>
      <c r="AY384" s="280" t="s">
        <v>131</v>
      </c>
    </row>
    <row r="385" s="13" customFormat="1">
      <c r="A385" s="13"/>
      <c r="B385" s="237"/>
      <c r="C385" s="238"/>
      <c r="D385" s="232" t="s">
        <v>141</v>
      </c>
      <c r="E385" s="239" t="s">
        <v>1</v>
      </c>
      <c r="F385" s="240" t="s">
        <v>7</v>
      </c>
      <c r="G385" s="238"/>
      <c r="H385" s="241">
        <v>21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141</v>
      </c>
      <c r="AU385" s="247" t="s">
        <v>86</v>
      </c>
      <c r="AV385" s="13" t="s">
        <v>86</v>
      </c>
      <c r="AW385" s="13" t="s">
        <v>32</v>
      </c>
      <c r="AX385" s="13" t="s">
        <v>77</v>
      </c>
      <c r="AY385" s="247" t="s">
        <v>131</v>
      </c>
    </row>
    <row r="386" s="15" customFormat="1">
      <c r="A386" s="15"/>
      <c r="B386" s="270"/>
      <c r="C386" s="271"/>
      <c r="D386" s="232" t="s">
        <v>141</v>
      </c>
      <c r="E386" s="272" t="s">
        <v>1</v>
      </c>
      <c r="F386" s="273" t="s">
        <v>1152</v>
      </c>
      <c r="G386" s="271"/>
      <c r="H386" s="274">
        <v>21</v>
      </c>
      <c r="I386" s="275"/>
      <c r="J386" s="271"/>
      <c r="K386" s="271"/>
      <c r="L386" s="276"/>
      <c r="M386" s="277"/>
      <c r="N386" s="278"/>
      <c r="O386" s="278"/>
      <c r="P386" s="278"/>
      <c r="Q386" s="278"/>
      <c r="R386" s="278"/>
      <c r="S386" s="278"/>
      <c r="T386" s="279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80" t="s">
        <v>141</v>
      </c>
      <c r="AU386" s="280" t="s">
        <v>86</v>
      </c>
      <c r="AV386" s="15" t="s">
        <v>89</v>
      </c>
      <c r="AW386" s="15" t="s">
        <v>32</v>
      </c>
      <c r="AX386" s="15" t="s">
        <v>77</v>
      </c>
      <c r="AY386" s="280" t="s">
        <v>131</v>
      </c>
    </row>
    <row r="387" s="13" customFormat="1">
      <c r="A387" s="13"/>
      <c r="B387" s="237"/>
      <c r="C387" s="238"/>
      <c r="D387" s="232" t="s">
        <v>141</v>
      </c>
      <c r="E387" s="239" t="s">
        <v>1</v>
      </c>
      <c r="F387" s="240" t="s">
        <v>245</v>
      </c>
      <c r="G387" s="238"/>
      <c r="H387" s="241">
        <v>17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7" t="s">
        <v>141</v>
      </c>
      <c r="AU387" s="247" t="s">
        <v>86</v>
      </c>
      <c r="AV387" s="13" t="s">
        <v>86</v>
      </c>
      <c r="AW387" s="13" t="s">
        <v>32</v>
      </c>
      <c r="AX387" s="13" t="s">
        <v>77</v>
      </c>
      <c r="AY387" s="247" t="s">
        <v>131</v>
      </c>
    </row>
    <row r="388" s="15" customFormat="1">
      <c r="A388" s="15"/>
      <c r="B388" s="270"/>
      <c r="C388" s="271"/>
      <c r="D388" s="232" t="s">
        <v>141</v>
      </c>
      <c r="E388" s="272" t="s">
        <v>1</v>
      </c>
      <c r="F388" s="273" t="s">
        <v>1175</v>
      </c>
      <c r="G388" s="271"/>
      <c r="H388" s="274">
        <v>17</v>
      </c>
      <c r="I388" s="275"/>
      <c r="J388" s="271"/>
      <c r="K388" s="271"/>
      <c r="L388" s="276"/>
      <c r="M388" s="277"/>
      <c r="N388" s="278"/>
      <c r="O388" s="278"/>
      <c r="P388" s="278"/>
      <c r="Q388" s="278"/>
      <c r="R388" s="278"/>
      <c r="S388" s="278"/>
      <c r="T388" s="279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80" t="s">
        <v>141</v>
      </c>
      <c r="AU388" s="280" t="s">
        <v>86</v>
      </c>
      <c r="AV388" s="15" t="s">
        <v>89</v>
      </c>
      <c r="AW388" s="15" t="s">
        <v>32</v>
      </c>
      <c r="AX388" s="15" t="s">
        <v>77</v>
      </c>
      <c r="AY388" s="280" t="s">
        <v>131</v>
      </c>
    </row>
    <row r="389" s="13" customFormat="1">
      <c r="A389" s="13"/>
      <c r="B389" s="237"/>
      <c r="C389" s="238"/>
      <c r="D389" s="232" t="s">
        <v>141</v>
      </c>
      <c r="E389" s="239" t="s">
        <v>1</v>
      </c>
      <c r="F389" s="240" t="s">
        <v>295</v>
      </c>
      <c r="G389" s="238"/>
      <c r="H389" s="241">
        <v>24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141</v>
      </c>
      <c r="AU389" s="247" t="s">
        <v>86</v>
      </c>
      <c r="AV389" s="13" t="s">
        <v>86</v>
      </c>
      <c r="AW389" s="13" t="s">
        <v>32</v>
      </c>
      <c r="AX389" s="13" t="s">
        <v>77</v>
      </c>
      <c r="AY389" s="247" t="s">
        <v>131</v>
      </c>
    </row>
    <row r="390" s="15" customFormat="1">
      <c r="A390" s="15"/>
      <c r="B390" s="270"/>
      <c r="C390" s="271"/>
      <c r="D390" s="232" t="s">
        <v>141</v>
      </c>
      <c r="E390" s="272" t="s">
        <v>1</v>
      </c>
      <c r="F390" s="273" t="s">
        <v>1176</v>
      </c>
      <c r="G390" s="271"/>
      <c r="H390" s="274">
        <v>24</v>
      </c>
      <c r="I390" s="275"/>
      <c r="J390" s="271"/>
      <c r="K390" s="271"/>
      <c r="L390" s="276"/>
      <c r="M390" s="277"/>
      <c r="N390" s="278"/>
      <c r="O390" s="278"/>
      <c r="P390" s="278"/>
      <c r="Q390" s="278"/>
      <c r="R390" s="278"/>
      <c r="S390" s="278"/>
      <c r="T390" s="279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80" t="s">
        <v>141</v>
      </c>
      <c r="AU390" s="280" t="s">
        <v>86</v>
      </c>
      <c r="AV390" s="15" t="s">
        <v>89</v>
      </c>
      <c r="AW390" s="15" t="s">
        <v>32</v>
      </c>
      <c r="AX390" s="15" t="s">
        <v>77</v>
      </c>
      <c r="AY390" s="280" t="s">
        <v>131</v>
      </c>
    </row>
    <row r="391" s="14" customFormat="1">
      <c r="A391" s="14"/>
      <c r="B391" s="248"/>
      <c r="C391" s="249"/>
      <c r="D391" s="232" t="s">
        <v>141</v>
      </c>
      <c r="E391" s="250" t="s">
        <v>1</v>
      </c>
      <c r="F391" s="251" t="s">
        <v>159</v>
      </c>
      <c r="G391" s="249"/>
      <c r="H391" s="252">
        <v>322</v>
      </c>
      <c r="I391" s="253"/>
      <c r="J391" s="249"/>
      <c r="K391" s="249"/>
      <c r="L391" s="254"/>
      <c r="M391" s="255"/>
      <c r="N391" s="256"/>
      <c r="O391" s="256"/>
      <c r="P391" s="256"/>
      <c r="Q391" s="256"/>
      <c r="R391" s="256"/>
      <c r="S391" s="256"/>
      <c r="T391" s="25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8" t="s">
        <v>141</v>
      </c>
      <c r="AU391" s="258" t="s">
        <v>86</v>
      </c>
      <c r="AV391" s="14" t="s">
        <v>137</v>
      </c>
      <c r="AW391" s="14" t="s">
        <v>32</v>
      </c>
      <c r="AX391" s="14" t="s">
        <v>82</v>
      </c>
      <c r="AY391" s="258" t="s">
        <v>131</v>
      </c>
    </row>
    <row r="392" s="2" customFormat="1" ht="24.15" customHeight="1">
      <c r="A392" s="39"/>
      <c r="B392" s="40"/>
      <c r="C392" s="219" t="s">
        <v>485</v>
      </c>
      <c r="D392" s="219" t="s">
        <v>133</v>
      </c>
      <c r="E392" s="220" t="s">
        <v>1177</v>
      </c>
      <c r="F392" s="221" t="s">
        <v>1178</v>
      </c>
      <c r="G392" s="222" t="s">
        <v>136</v>
      </c>
      <c r="H392" s="223">
        <v>22.5</v>
      </c>
      <c r="I392" s="224"/>
      <c r="J392" s="225">
        <f>ROUND(I392*H392,2)</f>
        <v>0</v>
      </c>
      <c r="K392" s="221" t="s">
        <v>155</v>
      </c>
      <c r="L392" s="45"/>
      <c r="M392" s="226" t="s">
        <v>1</v>
      </c>
      <c r="N392" s="227" t="s">
        <v>42</v>
      </c>
      <c r="O392" s="92"/>
      <c r="P392" s="228">
        <f>O392*H392</f>
        <v>0</v>
      </c>
      <c r="Q392" s="228">
        <v>0.13188</v>
      </c>
      <c r="R392" s="228">
        <f>Q392*H392</f>
        <v>2.9672999999999998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137</v>
      </c>
      <c r="AT392" s="230" t="s">
        <v>133</v>
      </c>
      <c r="AU392" s="230" t="s">
        <v>86</v>
      </c>
      <c r="AY392" s="18" t="s">
        <v>131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82</v>
      </c>
      <c r="BK392" s="231">
        <f>ROUND(I392*H392,2)</f>
        <v>0</v>
      </c>
      <c r="BL392" s="18" t="s">
        <v>137</v>
      </c>
      <c r="BM392" s="230" t="s">
        <v>1179</v>
      </c>
    </row>
    <row r="393" s="2" customFormat="1">
      <c r="A393" s="39"/>
      <c r="B393" s="40"/>
      <c r="C393" s="41"/>
      <c r="D393" s="232" t="s">
        <v>139</v>
      </c>
      <c r="E393" s="41"/>
      <c r="F393" s="233" t="s">
        <v>1180</v>
      </c>
      <c r="G393" s="41"/>
      <c r="H393" s="41"/>
      <c r="I393" s="234"/>
      <c r="J393" s="41"/>
      <c r="K393" s="41"/>
      <c r="L393" s="45"/>
      <c r="M393" s="235"/>
      <c r="N393" s="236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139</v>
      </c>
      <c r="AU393" s="18" t="s">
        <v>86</v>
      </c>
    </row>
    <row r="394" s="13" customFormat="1">
      <c r="A394" s="13"/>
      <c r="B394" s="237"/>
      <c r="C394" s="238"/>
      <c r="D394" s="232" t="s">
        <v>141</v>
      </c>
      <c r="E394" s="239" t="s">
        <v>1</v>
      </c>
      <c r="F394" s="240" t="s">
        <v>1181</v>
      </c>
      <c r="G394" s="238"/>
      <c r="H394" s="241">
        <v>22.5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7" t="s">
        <v>141</v>
      </c>
      <c r="AU394" s="247" t="s">
        <v>86</v>
      </c>
      <c r="AV394" s="13" t="s">
        <v>86</v>
      </c>
      <c r="AW394" s="13" t="s">
        <v>32</v>
      </c>
      <c r="AX394" s="13" t="s">
        <v>82</v>
      </c>
      <c r="AY394" s="247" t="s">
        <v>131</v>
      </c>
    </row>
    <row r="395" s="2" customFormat="1" ht="24.15" customHeight="1">
      <c r="A395" s="39"/>
      <c r="B395" s="40"/>
      <c r="C395" s="219" t="s">
        <v>492</v>
      </c>
      <c r="D395" s="219" t="s">
        <v>133</v>
      </c>
      <c r="E395" s="220" t="s">
        <v>1182</v>
      </c>
      <c r="F395" s="221" t="s">
        <v>1183</v>
      </c>
      <c r="G395" s="222" t="s">
        <v>136</v>
      </c>
      <c r="H395" s="223">
        <v>31.5</v>
      </c>
      <c r="I395" s="224"/>
      <c r="J395" s="225">
        <f>ROUND(I395*H395,2)</f>
        <v>0</v>
      </c>
      <c r="K395" s="221" t="s">
        <v>155</v>
      </c>
      <c r="L395" s="45"/>
      <c r="M395" s="226" t="s">
        <v>1</v>
      </c>
      <c r="N395" s="227" t="s">
        <v>42</v>
      </c>
      <c r="O395" s="92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137</v>
      </c>
      <c r="AT395" s="230" t="s">
        <v>133</v>
      </c>
      <c r="AU395" s="230" t="s">
        <v>86</v>
      </c>
      <c r="AY395" s="18" t="s">
        <v>131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82</v>
      </c>
      <c r="BK395" s="231">
        <f>ROUND(I395*H395,2)</f>
        <v>0</v>
      </c>
      <c r="BL395" s="18" t="s">
        <v>137</v>
      </c>
      <c r="BM395" s="230" t="s">
        <v>1184</v>
      </c>
    </row>
    <row r="396" s="2" customFormat="1">
      <c r="A396" s="39"/>
      <c r="B396" s="40"/>
      <c r="C396" s="41"/>
      <c r="D396" s="232" t="s">
        <v>139</v>
      </c>
      <c r="E396" s="41"/>
      <c r="F396" s="233" t="s">
        <v>1185</v>
      </c>
      <c r="G396" s="41"/>
      <c r="H396" s="41"/>
      <c r="I396" s="234"/>
      <c r="J396" s="41"/>
      <c r="K396" s="41"/>
      <c r="L396" s="45"/>
      <c r="M396" s="235"/>
      <c r="N396" s="236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139</v>
      </c>
      <c r="AU396" s="18" t="s">
        <v>86</v>
      </c>
    </row>
    <row r="397" s="13" customFormat="1">
      <c r="A397" s="13"/>
      <c r="B397" s="237"/>
      <c r="C397" s="238"/>
      <c r="D397" s="232" t="s">
        <v>141</v>
      </c>
      <c r="E397" s="239" t="s">
        <v>1</v>
      </c>
      <c r="F397" s="240" t="s">
        <v>1168</v>
      </c>
      <c r="G397" s="238"/>
      <c r="H397" s="241">
        <v>31.5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141</v>
      </c>
      <c r="AU397" s="247" t="s">
        <v>86</v>
      </c>
      <c r="AV397" s="13" t="s">
        <v>86</v>
      </c>
      <c r="AW397" s="13" t="s">
        <v>32</v>
      </c>
      <c r="AX397" s="13" t="s">
        <v>77</v>
      </c>
      <c r="AY397" s="247" t="s">
        <v>131</v>
      </c>
    </row>
    <row r="398" s="15" customFormat="1">
      <c r="A398" s="15"/>
      <c r="B398" s="270"/>
      <c r="C398" s="271"/>
      <c r="D398" s="232" t="s">
        <v>141</v>
      </c>
      <c r="E398" s="272" t="s">
        <v>1</v>
      </c>
      <c r="F398" s="273" t="s">
        <v>1186</v>
      </c>
      <c r="G398" s="271"/>
      <c r="H398" s="274">
        <v>31.5</v>
      </c>
      <c r="I398" s="275"/>
      <c r="J398" s="271"/>
      <c r="K398" s="271"/>
      <c r="L398" s="276"/>
      <c r="M398" s="277"/>
      <c r="N398" s="278"/>
      <c r="O398" s="278"/>
      <c r="P398" s="278"/>
      <c r="Q398" s="278"/>
      <c r="R398" s="278"/>
      <c r="S398" s="278"/>
      <c r="T398" s="279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80" t="s">
        <v>141</v>
      </c>
      <c r="AU398" s="280" t="s">
        <v>86</v>
      </c>
      <c r="AV398" s="15" t="s">
        <v>89</v>
      </c>
      <c r="AW398" s="15" t="s">
        <v>32</v>
      </c>
      <c r="AX398" s="15" t="s">
        <v>77</v>
      </c>
      <c r="AY398" s="280" t="s">
        <v>131</v>
      </c>
    </row>
    <row r="399" s="14" customFormat="1">
      <c r="A399" s="14"/>
      <c r="B399" s="248"/>
      <c r="C399" s="249"/>
      <c r="D399" s="232" t="s">
        <v>141</v>
      </c>
      <c r="E399" s="250" t="s">
        <v>1</v>
      </c>
      <c r="F399" s="251" t="s">
        <v>159</v>
      </c>
      <c r="G399" s="249"/>
      <c r="H399" s="252">
        <v>31.5</v>
      </c>
      <c r="I399" s="253"/>
      <c r="J399" s="249"/>
      <c r="K399" s="249"/>
      <c r="L399" s="254"/>
      <c r="M399" s="255"/>
      <c r="N399" s="256"/>
      <c r="O399" s="256"/>
      <c r="P399" s="256"/>
      <c r="Q399" s="256"/>
      <c r="R399" s="256"/>
      <c r="S399" s="256"/>
      <c r="T399" s="25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8" t="s">
        <v>141</v>
      </c>
      <c r="AU399" s="258" t="s">
        <v>86</v>
      </c>
      <c r="AV399" s="14" t="s">
        <v>137</v>
      </c>
      <c r="AW399" s="14" t="s">
        <v>32</v>
      </c>
      <c r="AX399" s="14" t="s">
        <v>82</v>
      </c>
      <c r="AY399" s="258" t="s">
        <v>131</v>
      </c>
    </row>
    <row r="400" s="2" customFormat="1" ht="24.15" customHeight="1">
      <c r="A400" s="39"/>
      <c r="B400" s="40"/>
      <c r="C400" s="219" t="s">
        <v>497</v>
      </c>
      <c r="D400" s="219" t="s">
        <v>133</v>
      </c>
      <c r="E400" s="220" t="s">
        <v>1187</v>
      </c>
      <c r="F400" s="221" t="s">
        <v>1188</v>
      </c>
      <c r="G400" s="222" t="s">
        <v>136</v>
      </c>
      <c r="H400" s="223">
        <v>57</v>
      </c>
      <c r="I400" s="224"/>
      <c r="J400" s="225">
        <f>ROUND(I400*H400,2)</f>
        <v>0</v>
      </c>
      <c r="K400" s="221" t="s">
        <v>155</v>
      </c>
      <c r="L400" s="45"/>
      <c r="M400" s="226" t="s">
        <v>1</v>
      </c>
      <c r="N400" s="227" t="s">
        <v>42</v>
      </c>
      <c r="O400" s="92"/>
      <c r="P400" s="228">
        <f>O400*H400</f>
        <v>0</v>
      </c>
      <c r="Q400" s="228">
        <v>0</v>
      </c>
      <c r="R400" s="228">
        <f>Q400*H400</f>
        <v>0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137</v>
      </c>
      <c r="AT400" s="230" t="s">
        <v>133</v>
      </c>
      <c r="AU400" s="230" t="s">
        <v>86</v>
      </c>
      <c r="AY400" s="18" t="s">
        <v>131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82</v>
      </c>
      <c r="BK400" s="231">
        <f>ROUND(I400*H400,2)</f>
        <v>0</v>
      </c>
      <c r="BL400" s="18" t="s">
        <v>137</v>
      </c>
      <c r="BM400" s="230" t="s">
        <v>1189</v>
      </c>
    </row>
    <row r="401" s="2" customFormat="1">
      <c r="A401" s="39"/>
      <c r="B401" s="40"/>
      <c r="C401" s="41"/>
      <c r="D401" s="232" t="s">
        <v>139</v>
      </c>
      <c r="E401" s="41"/>
      <c r="F401" s="233" t="s">
        <v>1190</v>
      </c>
      <c r="G401" s="41"/>
      <c r="H401" s="41"/>
      <c r="I401" s="234"/>
      <c r="J401" s="41"/>
      <c r="K401" s="41"/>
      <c r="L401" s="45"/>
      <c r="M401" s="235"/>
      <c r="N401" s="236"/>
      <c r="O401" s="92"/>
      <c r="P401" s="92"/>
      <c r="Q401" s="92"/>
      <c r="R401" s="92"/>
      <c r="S401" s="92"/>
      <c r="T401" s="93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139</v>
      </c>
      <c r="AU401" s="18" t="s">
        <v>86</v>
      </c>
    </row>
    <row r="402" s="13" customFormat="1">
      <c r="A402" s="13"/>
      <c r="B402" s="237"/>
      <c r="C402" s="238"/>
      <c r="D402" s="232" t="s">
        <v>141</v>
      </c>
      <c r="E402" s="239" t="s">
        <v>1</v>
      </c>
      <c r="F402" s="240" t="s">
        <v>492</v>
      </c>
      <c r="G402" s="238"/>
      <c r="H402" s="241">
        <v>57</v>
      </c>
      <c r="I402" s="242"/>
      <c r="J402" s="238"/>
      <c r="K402" s="238"/>
      <c r="L402" s="243"/>
      <c r="M402" s="244"/>
      <c r="N402" s="245"/>
      <c r="O402" s="245"/>
      <c r="P402" s="245"/>
      <c r="Q402" s="245"/>
      <c r="R402" s="245"/>
      <c r="S402" s="245"/>
      <c r="T402" s="24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7" t="s">
        <v>141</v>
      </c>
      <c r="AU402" s="247" t="s">
        <v>86</v>
      </c>
      <c r="AV402" s="13" t="s">
        <v>86</v>
      </c>
      <c r="AW402" s="13" t="s">
        <v>32</v>
      </c>
      <c r="AX402" s="13" t="s">
        <v>77</v>
      </c>
      <c r="AY402" s="247" t="s">
        <v>131</v>
      </c>
    </row>
    <row r="403" s="15" customFormat="1">
      <c r="A403" s="15"/>
      <c r="B403" s="270"/>
      <c r="C403" s="271"/>
      <c r="D403" s="232" t="s">
        <v>141</v>
      </c>
      <c r="E403" s="272" t="s">
        <v>1</v>
      </c>
      <c r="F403" s="273" t="s">
        <v>1163</v>
      </c>
      <c r="G403" s="271"/>
      <c r="H403" s="274">
        <v>57</v>
      </c>
      <c r="I403" s="275"/>
      <c r="J403" s="271"/>
      <c r="K403" s="271"/>
      <c r="L403" s="276"/>
      <c r="M403" s="277"/>
      <c r="N403" s="278"/>
      <c r="O403" s="278"/>
      <c r="P403" s="278"/>
      <c r="Q403" s="278"/>
      <c r="R403" s="278"/>
      <c r="S403" s="278"/>
      <c r="T403" s="279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80" t="s">
        <v>141</v>
      </c>
      <c r="AU403" s="280" t="s">
        <v>86</v>
      </c>
      <c r="AV403" s="15" t="s">
        <v>89</v>
      </c>
      <c r="AW403" s="15" t="s">
        <v>32</v>
      </c>
      <c r="AX403" s="15" t="s">
        <v>77</v>
      </c>
      <c r="AY403" s="280" t="s">
        <v>131</v>
      </c>
    </row>
    <row r="404" s="14" customFormat="1">
      <c r="A404" s="14"/>
      <c r="B404" s="248"/>
      <c r="C404" s="249"/>
      <c r="D404" s="232" t="s">
        <v>141</v>
      </c>
      <c r="E404" s="250" t="s">
        <v>1</v>
      </c>
      <c r="F404" s="251" t="s">
        <v>159</v>
      </c>
      <c r="G404" s="249"/>
      <c r="H404" s="252">
        <v>57</v>
      </c>
      <c r="I404" s="253"/>
      <c r="J404" s="249"/>
      <c r="K404" s="249"/>
      <c r="L404" s="254"/>
      <c r="M404" s="255"/>
      <c r="N404" s="256"/>
      <c r="O404" s="256"/>
      <c r="P404" s="256"/>
      <c r="Q404" s="256"/>
      <c r="R404" s="256"/>
      <c r="S404" s="256"/>
      <c r="T404" s="25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8" t="s">
        <v>141</v>
      </c>
      <c r="AU404" s="258" t="s">
        <v>86</v>
      </c>
      <c r="AV404" s="14" t="s">
        <v>137</v>
      </c>
      <c r="AW404" s="14" t="s">
        <v>32</v>
      </c>
      <c r="AX404" s="14" t="s">
        <v>82</v>
      </c>
      <c r="AY404" s="258" t="s">
        <v>131</v>
      </c>
    </row>
    <row r="405" s="2" customFormat="1" ht="24.15" customHeight="1">
      <c r="A405" s="39"/>
      <c r="B405" s="40"/>
      <c r="C405" s="219" t="s">
        <v>503</v>
      </c>
      <c r="D405" s="219" t="s">
        <v>133</v>
      </c>
      <c r="E405" s="220" t="s">
        <v>1191</v>
      </c>
      <c r="F405" s="221" t="s">
        <v>1192</v>
      </c>
      <c r="G405" s="222" t="s">
        <v>136</v>
      </c>
      <c r="H405" s="223">
        <v>174.5</v>
      </c>
      <c r="I405" s="224"/>
      <c r="J405" s="225">
        <f>ROUND(I405*H405,2)</f>
        <v>0</v>
      </c>
      <c r="K405" s="221" t="s">
        <v>155</v>
      </c>
      <c r="L405" s="45"/>
      <c r="M405" s="226" t="s">
        <v>1</v>
      </c>
      <c r="N405" s="227" t="s">
        <v>42</v>
      </c>
      <c r="O405" s="92"/>
      <c r="P405" s="228">
        <f>O405*H405</f>
        <v>0</v>
      </c>
      <c r="Q405" s="228">
        <v>0</v>
      </c>
      <c r="R405" s="228">
        <f>Q405*H405</f>
        <v>0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137</v>
      </c>
      <c r="AT405" s="230" t="s">
        <v>133</v>
      </c>
      <c r="AU405" s="230" t="s">
        <v>86</v>
      </c>
      <c r="AY405" s="18" t="s">
        <v>131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82</v>
      </c>
      <c r="BK405" s="231">
        <f>ROUND(I405*H405,2)</f>
        <v>0</v>
      </c>
      <c r="BL405" s="18" t="s">
        <v>137</v>
      </c>
      <c r="BM405" s="230" t="s">
        <v>1193</v>
      </c>
    </row>
    <row r="406" s="2" customFormat="1">
      <c r="A406" s="39"/>
      <c r="B406" s="40"/>
      <c r="C406" s="41"/>
      <c r="D406" s="232" t="s">
        <v>139</v>
      </c>
      <c r="E406" s="41"/>
      <c r="F406" s="233" t="s">
        <v>1194</v>
      </c>
      <c r="G406" s="41"/>
      <c r="H406" s="41"/>
      <c r="I406" s="234"/>
      <c r="J406" s="41"/>
      <c r="K406" s="41"/>
      <c r="L406" s="45"/>
      <c r="M406" s="235"/>
      <c r="N406" s="236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139</v>
      </c>
      <c r="AU406" s="18" t="s">
        <v>86</v>
      </c>
    </row>
    <row r="407" s="13" customFormat="1">
      <c r="A407" s="13"/>
      <c r="B407" s="237"/>
      <c r="C407" s="238"/>
      <c r="D407" s="232" t="s">
        <v>141</v>
      </c>
      <c r="E407" s="239" t="s">
        <v>1</v>
      </c>
      <c r="F407" s="240" t="s">
        <v>756</v>
      </c>
      <c r="G407" s="238"/>
      <c r="H407" s="241">
        <v>106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141</v>
      </c>
      <c r="AU407" s="247" t="s">
        <v>86</v>
      </c>
      <c r="AV407" s="13" t="s">
        <v>86</v>
      </c>
      <c r="AW407" s="13" t="s">
        <v>32</v>
      </c>
      <c r="AX407" s="13" t="s">
        <v>77</v>
      </c>
      <c r="AY407" s="247" t="s">
        <v>131</v>
      </c>
    </row>
    <row r="408" s="15" customFormat="1">
      <c r="A408" s="15"/>
      <c r="B408" s="270"/>
      <c r="C408" s="271"/>
      <c r="D408" s="232" t="s">
        <v>141</v>
      </c>
      <c r="E408" s="272" t="s">
        <v>1</v>
      </c>
      <c r="F408" s="273" t="s">
        <v>1157</v>
      </c>
      <c r="G408" s="271"/>
      <c r="H408" s="274">
        <v>106</v>
      </c>
      <c r="I408" s="275"/>
      <c r="J408" s="271"/>
      <c r="K408" s="271"/>
      <c r="L408" s="276"/>
      <c r="M408" s="277"/>
      <c r="N408" s="278"/>
      <c r="O408" s="278"/>
      <c r="P408" s="278"/>
      <c r="Q408" s="278"/>
      <c r="R408" s="278"/>
      <c r="S408" s="278"/>
      <c r="T408" s="279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80" t="s">
        <v>141</v>
      </c>
      <c r="AU408" s="280" t="s">
        <v>86</v>
      </c>
      <c r="AV408" s="15" t="s">
        <v>89</v>
      </c>
      <c r="AW408" s="15" t="s">
        <v>32</v>
      </c>
      <c r="AX408" s="15" t="s">
        <v>77</v>
      </c>
      <c r="AY408" s="280" t="s">
        <v>131</v>
      </c>
    </row>
    <row r="409" s="13" customFormat="1">
      <c r="A409" s="13"/>
      <c r="B409" s="237"/>
      <c r="C409" s="238"/>
      <c r="D409" s="232" t="s">
        <v>141</v>
      </c>
      <c r="E409" s="239" t="s">
        <v>1</v>
      </c>
      <c r="F409" s="240" t="s">
        <v>374</v>
      </c>
      <c r="G409" s="238"/>
      <c r="H409" s="241">
        <v>37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141</v>
      </c>
      <c r="AU409" s="247" t="s">
        <v>86</v>
      </c>
      <c r="AV409" s="13" t="s">
        <v>86</v>
      </c>
      <c r="AW409" s="13" t="s">
        <v>32</v>
      </c>
      <c r="AX409" s="13" t="s">
        <v>77</v>
      </c>
      <c r="AY409" s="247" t="s">
        <v>131</v>
      </c>
    </row>
    <row r="410" s="15" customFormat="1">
      <c r="A410" s="15"/>
      <c r="B410" s="270"/>
      <c r="C410" s="271"/>
      <c r="D410" s="232" t="s">
        <v>141</v>
      </c>
      <c r="E410" s="272" t="s">
        <v>1</v>
      </c>
      <c r="F410" s="273" t="s">
        <v>1158</v>
      </c>
      <c r="G410" s="271"/>
      <c r="H410" s="274">
        <v>37</v>
      </c>
      <c r="I410" s="275"/>
      <c r="J410" s="271"/>
      <c r="K410" s="271"/>
      <c r="L410" s="276"/>
      <c r="M410" s="277"/>
      <c r="N410" s="278"/>
      <c r="O410" s="278"/>
      <c r="P410" s="278"/>
      <c r="Q410" s="278"/>
      <c r="R410" s="278"/>
      <c r="S410" s="278"/>
      <c r="T410" s="279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80" t="s">
        <v>141</v>
      </c>
      <c r="AU410" s="280" t="s">
        <v>86</v>
      </c>
      <c r="AV410" s="15" t="s">
        <v>89</v>
      </c>
      <c r="AW410" s="15" t="s">
        <v>32</v>
      </c>
      <c r="AX410" s="15" t="s">
        <v>77</v>
      </c>
      <c r="AY410" s="280" t="s">
        <v>131</v>
      </c>
    </row>
    <row r="411" s="13" customFormat="1">
      <c r="A411" s="13"/>
      <c r="B411" s="237"/>
      <c r="C411" s="238"/>
      <c r="D411" s="232" t="s">
        <v>141</v>
      </c>
      <c r="E411" s="239" t="s">
        <v>1</v>
      </c>
      <c r="F411" s="240" t="s">
        <v>1168</v>
      </c>
      <c r="G411" s="238"/>
      <c r="H411" s="241">
        <v>31.5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7" t="s">
        <v>141</v>
      </c>
      <c r="AU411" s="247" t="s">
        <v>86</v>
      </c>
      <c r="AV411" s="13" t="s">
        <v>86</v>
      </c>
      <c r="AW411" s="13" t="s">
        <v>32</v>
      </c>
      <c r="AX411" s="13" t="s">
        <v>77</v>
      </c>
      <c r="AY411" s="247" t="s">
        <v>131</v>
      </c>
    </row>
    <row r="412" s="15" customFormat="1">
      <c r="A412" s="15"/>
      <c r="B412" s="270"/>
      <c r="C412" s="271"/>
      <c r="D412" s="232" t="s">
        <v>141</v>
      </c>
      <c r="E412" s="272" t="s">
        <v>1</v>
      </c>
      <c r="F412" s="273" t="s">
        <v>1186</v>
      </c>
      <c r="G412" s="271"/>
      <c r="H412" s="274">
        <v>31.5</v>
      </c>
      <c r="I412" s="275"/>
      <c r="J412" s="271"/>
      <c r="K412" s="271"/>
      <c r="L412" s="276"/>
      <c r="M412" s="277"/>
      <c r="N412" s="278"/>
      <c r="O412" s="278"/>
      <c r="P412" s="278"/>
      <c r="Q412" s="278"/>
      <c r="R412" s="278"/>
      <c r="S412" s="278"/>
      <c r="T412" s="279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80" t="s">
        <v>141</v>
      </c>
      <c r="AU412" s="280" t="s">
        <v>86</v>
      </c>
      <c r="AV412" s="15" t="s">
        <v>89</v>
      </c>
      <c r="AW412" s="15" t="s">
        <v>32</v>
      </c>
      <c r="AX412" s="15" t="s">
        <v>77</v>
      </c>
      <c r="AY412" s="280" t="s">
        <v>131</v>
      </c>
    </row>
    <row r="413" s="14" customFormat="1">
      <c r="A413" s="14"/>
      <c r="B413" s="248"/>
      <c r="C413" s="249"/>
      <c r="D413" s="232" t="s">
        <v>141</v>
      </c>
      <c r="E413" s="250" t="s">
        <v>1</v>
      </c>
      <c r="F413" s="251" t="s">
        <v>159</v>
      </c>
      <c r="G413" s="249"/>
      <c r="H413" s="252">
        <v>174.5</v>
      </c>
      <c r="I413" s="253"/>
      <c r="J413" s="249"/>
      <c r="K413" s="249"/>
      <c r="L413" s="254"/>
      <c r="M413" s="255"/>
      <c r="N413" s="256"/>
      <c r="O413" s="256"/>
      <c r="P413" s="256"/>
      <c r="Q413" s="256"/>
      <c r="R413" s="256"/>
      <c r="S413" s="256"/>
      <c r="T413" s="25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8" t="s">
        <v>141</v>
      </c>
      <c r="AU413" s="258" t="s">
        <v>86</v>
      </c>
      <c r="AV413" s="14" t="s">
        <v>137</v>
      </c>
      <c r="AW413" s="14" t="s">
        <v>32</v>
      </c>
      <c r="AX413" s="14" t="s">
        <v>82</v>
      </c>
      <c r="AY413" s="258" t="s">
        <v>131</v>
      </c>
    </row>
    <row r="414" s="2" customFormat="1" ht="24.15" customHeight="1">
      <c r="A414" s="39"/>
      <c r="B414" s="40"/>
      <c r="C414" s="219" t="s">
        <v>508</v>
      </c>
      <c r="D414" s="219" t="s">
        <v>133</v>
      </c>
      <c r="E414" s="220" t="s">
        <v>346</v>
      </c>
      <c r="F414" s="221" t="s">
        <v>347</v>
      </c>
      <c r="G414" s="222" t="s">
        <v>136</v>
      </c>
      <c r="H414" s="223">
        <v>98</v>
      </c>
      <c r="I414" s="224"/>
      <c r="J414" s="225">
        <f>ROUND(I414*H414,2)</f>
        <v>0</v>
      </c>
      <c r="K414" s="221" t="s">
        <v>155</v>
      </c>
      <c r="L414" s="45"/>
      <c r="M414" s="226" t="s">
        <v>1</v>
      </c>
      <c r="N414" s="227" t="s">
        <v>42</v>
      </c>
      <c r="O414" s="92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137</v>
      </c>
      <c r="AT414" s="230" t="s">
        <v>133</v>
      </c>
      <c r="AU414" s="230" t="s">
        <v>86</v>
      </c>
      <c r="AY414" s="18" t="s">
        <v>131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82</v>
      </c>
      <c r="BK414" s="231">
        <f>ROUND(I414*H414,2)</f>
        <v>0</v>
      </c>
      <c r="BL414" s="18" t="s">
        <v>137</v>
      </c>
      <c r="BM414" s="230" t="s">
        <v>1195</v>
      </c>
    </row>
    <row r="415" s="2" customFormat="1">
      <c r="A415" s="39"/>
      <c r="B415" s="40"/>
      <c r="C415" s="41"/>
      <c r="D415" s="232" t="s">
        <v>139</v>
      </c>
      <c r="E415" s="41"/>
      <c r="F415" s="233" t="s">
        <v>349</v>
      </c>
      <c r="G415" s="41"/>
      <c r="H415" s="41"/>
      <c r="I415" s="234"/>
      <c r="J415" s="41"/>
      <c r="K415" s="41"/>
      <c r="L415" s="45"/>
      <c r="M415" s="235"/>
      <c r="N415" s="236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139</v>
      </c>
      <c r="AU415" s="18" t="s">
        <v>86</v>
      </c>
    </row>
    <row r="416" s="13" customFormat="1">
      <c r="A416" s="13"/>
      <c r="B416" s="237"/>
      <c r="C416" s="238"/>
      <c r="D416" s="232" t="s">
        <v>141</v>
      </c>
      <c r="E416" s="239" t="s">
        <v>1</v>
      </c>
      <c r="F416" s="240" t="s">
        <v>492</v>
      </c>
      <c r="G416" s="238"/>
      <c r="H416" s="241">
        <v>57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7" t="s">
        <v>141</v>
      </c>
      <c r="AU416" s="247" t="s">
        <v>86</v>
      </c>
      <c r="AV416" s="13" t="s">
        <v>86</v>
      </c>
      <c r="AW416" s="13" t="s">
        <v>32</v>
      </c>
      <c r="AX416" s="13" t="s">
        <v>77</v>
      </c>
      <c r="AY416" s="247" t="s">
        <v>131</v>
      </c>
    </row>
    <row r="417" s="15" customFormat="1">
      <c r="A417" s="15"/>
      <c r="B417" s="270"/>
      <c r="C417" s="271"/>
      <c r="D417" s="232" t="s">
        <v>141</v>
      </c>
      <c r="E417" s="272" t="s">
        <v>1</v>
      </c>
      <c r="F417" s="273" t="s">
        <v>1163</v>
      </c>
      <c r="G417" s="271"/>
      <c r="H417" s="274">
        <v>57</v>
      </c>
      <c r="I417" s="275"/>
      <c r="J417" s="271"/>
      <c r="K417" s="271"/>
      <c r="L417" s="276"/>
      <c r="M417" s="277"/>
      <c r="N417" s="278"/>
      <c r="O417" s="278"/>
      <c r="P417" s="278"/>
      <c r="Q417" s="278"/>
      <c r="R417" s="278"/>
      <c r="S417" s="278"/>
      <c r="T417" s="279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80" t="s">
        <v>141</v>
      </c>
      <c r="AU417" s="280" t="s">
        <v>86</v>
      </c>
      <c r="AV417" s="15" t="s">
        <v>89</v>
      </c>
      <c r="AW417" s="15" t="s">
        <v>32</v>
      </c>
      <c r="AX417" s="15" t="s">
        <v>77</v>
      </c>
      <c r="AY417" s="280" t="s">
        <v>131</v>
      </c>
    </row>
    <row r="418" s="13" customFormat="1">
      <c r="A418" s="13"/>
      <c r="B418" s="237"/>
      <c r="C418" s="238"/>
      <c r="D418" s="232" t="s">
        <v>141</v>
      </c>
      <c r="E418" s="239" t="s">
        <v>1</v>
      </c>
      <c r="F418" s="240" t="s">
        <v>245</v>
      </c>
      <c r="G418" s="238"/>
      <c r="H418" s="241">
        <v>17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141</v>
      </c>
      <c r="AU418" s="247" t="s">
        <v>86</v>
      </c>
      <c r="AV418" s="13" t="s">
        <v>86</v>
      </c>
      <c r="AW418" s="13" t="s">
        <v>32</v>
      </c>
      <c r="AX418" s="13" t="s">
        <v>77</v>
      </c>
      <c r="AY418" s="247" t="s">
        <v>131</v>
      </c>
    </row>
    <row r="419" s="15" customFormat="1">
      <c r="A419" s="15"/>
      <c r="B419" s="270"/>
      <c r="C419" s="271"/>
      <c r="D419" s="232" t="s">
        <v>141</v>
      </c>
      <c r="E419" s="272" t="s">
        <v>1</v>
      </c>
      <c r="F419" s="273" t="s">
        <v>1175</v>
      </c>
      <c r="G419" s="271"/>
      <c r="H419" s="274">
        <v>17</v>
      </c>
      <c r="I419" s="275"/>
      <c r="J419" s="271"/>
      <c r="K419" s="271"/>
      <c r="L419" s="276"/>
      <c r="M419" s="277"/>
      <c r="N419" s="278"/>
      <c r="O419" s="278"/>
      <c r="P419" s="278"/>
      <c r="Q419" s="278"/>
      <c r="R419" s="278"/>
      <c r="S419" s="278"/>
      <c r="T419" s="279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80" t="s">
        <v>141</v>
      </c>
      <c r="AU419" s="280" t="s">
        <v>86</v>
      </c>
      <c r="AV419" s="15" t="s">
        <v>89</v>
      </c>
      <c r="AW419" s="15" t="s">
        <v>32</v>
      </c>
      <c r="AX419" s="15" t="s">
        <v>77</v>
      </c>
      <c r="AY419" s="280" t="s">
        <v>131</v>
      </c>
    </row>
    <row r="420" s="13" customFormat="1">
      <c r="A420" s="13"/>
      <c r="B420" s="237"/>
      <c r="C420" s="238"/>
      <c r="D420" s="232" t="s">
        <v>141</v>
      </c>
      <c r="E420" s="239" t="s">
        <v>1</v>
      </c>
      <c r="F420" s="240" t="s">
        <v>295</v>
      </c>
      <c r="G420" s="238"/>
      <c r="H420" s="241">
        <v>24</v>
      </c>
      <c r="I420" s="242"/>
      <c r="J420" s="238"/>
      <c r="K420" s="238"/>
      <c r="L420" s="243"/>
      <c r="M420" s="244"/>
      <c r="N420" s="245"/>
      <c r="O420" s="245"/>
      <c r="P420" s="245"/>
      <c r="Q420" s="245"/>
      <c r="R420" s="245"/>
      <c r="S420" s="245"/>
      <c r="T420" s="24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7" t="s">
        <v>141</v>
      </c>
      <c r="AU420" s="247" t="s">
        <v>86</v>
      </c>
      <c r="AV420" s="13" t="s">
        <v>86</v>
      </c>
      <c r="AW420" s="13" t="s">
        <v>32</v>
      </c>
      <c r="AX420" s="13" t="s">
        <v>77</v>
      </c>
      <c r="AY420" s="247" t="s">
        <v>131</v>
      </c>
    </row>
    <row r="421" s="15" customFormat="1">
      <c r="A421" s="15"/>
      <c r="B421" s="270"/>
      <c r="C421" s="271"/>
      <c r="D421" s="232" t="s">
        <v>141</v>
      </c>
      <c r="E421" s="272" t="s">
        <v>1</v>
      </c>
      <c r="F421" s="273" t="s">
        <v>1176</v>
      </c>
      <c r="G421" s="271"/>
      <c r="H421" s="274">
        <v>24</v>
      </c>
      <c r="I421" s="275"/>
      <c r="J421" s="271"/>
      <c r="K421" s="271"/>
      <c r="L421" s="276"/>
      <c r="M421" s="277"/>
      <c r="N421" s="278"/>
      <c r="O421" s="278"/>
      <c r="P421" s="278"/>
      <c r="Q421" s="278"/>
      <c r="R421" s="278"/>
      <c r="S421" s="278"/>
      <c r="T421" s="279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80" t="s">
        <v>141</v>
      </c>
      <c r="AU421" s="280" t="s">
        <v>86</v>
      </c>
      <c r="AV421" s="15" t="s">
        <v>89</v>
      </c>
      <c r="AW421" s="15" t="s">
        <v>32</v>
      </c>
      <c r="AX421" s="15" t="s">
        <v>77</v>
      </c>
      <c r="AY421" s="280" t="s">
        <v>131</v>
      </c>
    </row>
    <row r="422" s="14" customFormat="1">
      <c r="A422" s="14"/>
      <c r="B422" s="248"/>
      <c r="C422" s="249"/>
      <c r="D422" s="232" t="s">
        <v>141</v>
      </c>
      <c r="E422" s="250" t="s">
        <v>1</v>
      </c>
      <c r="F422" s="251" t="s">
        <v>159</v>
      </c>
      <c r="G422" s="249"/>
      <c r="H422" s="252">
        <v>98</v>
      </c>
      <c r="I422" s="253"/>
      <c r="J422" s="249"/>
      <c r="K422" s="249"/>
      <c r="L422" s="254"/>
      <c r="M422" s="255"/>
      <c r="N422" s="256"/>
      <c r="O422" s="256"/>
      <c r="P422" s="256"/>
      <c r="Q422" s="256"/>
      <c r="R422" s="256"/>
      <c r="S422" s="256"/>
      <c r="T422" s="25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8" t="s">
        <v>141</v>
      </c>
      <c r="AU422" s="258" t="s">
        <v>86</v>
      </c>
      <c r="AV422" s="14" t="s">
        <v>137</v>
      </c>
      <c r="AW422" s="14" t="s">
        <v>32</v>
      </c>
      <c r="AX422" s="14" t="s">
        <v>82</v>
      </c>
      <c r="AY422" s="258" t="s">
        <v>131</v>
      </c>
    </row>
    <row r="423" s="2" customFormat="1" ht="24.15" customHeight="1">
      <c r="A423" s="39"/>
      <c r="B423" s="40"/>
      <c r="C423" s="219" t="s">
        <v>513</v>
      </c>
      <c r="D423" s="219" t="s">
        <v>133</v>
      </c>
      <c r="E423" s="220" t="s">
        <v>352</v>
      </c>
      <c r="F423" s="221" t="s">
        <v>1196</v>
      </c>
      <c r="G423" s="222" t="s">
        <v>136</v>
      </c>
      <c r="H423" s="223">
        <v>200</v>
      </c>
      <c r="I423" s="224"/>
      <c r="J423" s="225">
        <f>ROUND(I423*H423,2)</f>
        <v>0</v>
      </c>
      <c r="K423" s="221" t="s">
        <v>1</v>
      </c>
      <c r="L423" s="45"/>
      <c r="M423" s="226" t="s">
        <v>1</v>
      </c>
      <c r="N423" s="227" t="s">
        <v>42</v>
      </c>
      <c r="O423" s="92"/>
      <c r="P423" s="228">
        <f>O423*H423</f>
        <v>0</v>
      </c>
      <c r="Q423" s="228">
        <v>0</v>
      </c>
      <c r="R423" s="228">
        <f>Q423*H423</f>
        <v>0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137</v>
      </c>
      <c r="AT423" s="230" t="s">
        <v>133</v>
      </c>
      <c r="AU423" s="230" t="s">
        <v>86</v>
      </c>
      <c r="AY423" s="18" t="s">
        <v>131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82</v>
      </c>
      <c r="BK423" s="231">
        <f>ROUND(I423*H423,2)</f>
        <v>0</v>
      </c>
      <c r="BL423" s="18" t="s">
        <v>137</v>
      </c>
      <c r="BM423" s="230" t="s">
        <v>1197</v>
      </c>
    </row>
    <row r="424" s="2" customFormat="1">
      <c r="A424" s="39"/>
      <c r="B424" s="40"/>
      <c r="C424" s="41"/>
      <c r="D424" s="232" t="s">
        <v>139</v>
      </c>
      <c r="E424" s="41"/>
      <c r="F424" s="233" t="s">
        <v>355</v>
      </c>
      <c r="G424" s="41"/>
      <c r="H424" s="41"/>
      <c r="I424" s="234"/>
      <c r="J424" s="41"/>
      <c r="K424" s="41"/>
      <c r="L424" s="45"/>
      <c r="M424" s="235"/>
      <c r="N424" s="236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139</v>
      </c>
      <c r="AU424" s="18" t="s">
        <v>86</v>
      </c>
    </row>
    <row r="425" s="13" customFormat="1">
      <c r="A425" s="13"/>
      <c r="B425" s="237"/>
      <c r="C425" s="238"/>
      <c r="D425" s="232" t="s">
        <v>141</v>
      </c>
      <c r="E425" s="239" t="s">
        <v>1</v>
      </c>
      <c r="F425" s="240" t="s">
        <v>756</v>
      </c>
      <c r="G425" s="238"/>
      <c r="H425" s="241">
        <v>106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141</v>
      </c>
      <c r="AU425" s="247" t="s">
        <v>86</v>
      </c>
      <c r="AV425" s="13" t="s">
        <v>86</v>
      </c>
      <c r="AW425" s="13" t="s">
        <v>32</v>
      </c>
      <c r="AX425" s="13" t="s">
        <v>77</v>
      </c>
      <c r="AY425" s="247" t="s">
        <v>131</v>
      </c>
    </row>
    <row r="426" s="15" customFormat="1">
      <c r="A426" s="15"/>
      <c r="B426" s="270"/>
      <c r="C426" s="271"/>
      <c r="D426" s="232" t="s">
        <v>141</v>
      </c>
      <c r="E426" s="272" t="s">
        <v>1</v>
      </c>
      <c r="F426" s="273" t="s">
        <v>1157</v>
      </c>
      <c r="G426" s="271"/>
      <c r="H426" s="274">
        <v>106</v>
      </c>
      <c r="I426" s="275"/>
      <c r="J426" s="271"/>
      <c r="K426" s="271"/>
      <c r="L426" s="276"/>
      <c r="M426" s="277"/>
      <c r="N426" s="278"/>
      <c r="O426" s="278"/>
      <c r="P426" s="278"/>
      <c r="Q426" s="278"/>
      <c r="R426" s="278"/>
      <c r="S426" s="278"/>
      <c r="T426" s="279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80" t="s">
        <v>141</v>
      </c>
      <c r="AU426" s="280" t="s">
        <v>86</v>
      </c>
      <c r="AV426" s="15" t="s">
        <v>89</v>
      </c>
      <c r="AW426" s="15" t="s">
        <v>32</v>
      </c>
      <c r="AX426" s="15" t="s">
        <v>77</v>
      </c>
      <c r="AY426" s="280" t="s">
        <v>131</v>
      </c>
    </row>
    <row r="427" s="13" customFormat="1">
      <c r="A427" s="13"/>
      <c r="B427" s="237"/>
      <c r="C427" s="238"/>
      <c r="D427" s="232" t="s">
        <v>141</v>
      </c>
      <c r="E427" s="239" t="s">
        <v>1</v>
      </c>
      <c r="F427" s="240" t="s">
        <v>374</v>
      </c>
      <c r="G427" s="238"/>
      <c r="H427" s="241">
        <v>37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7" t="s">
        <v>141</v>
      </c>
      <c r="AU427" s="247" t="s">
        <v>86</v>
      </c>
      <c r="AV427" s="13" t="s">
        <v>86</v>
      </c>
      <c r="AW427" s="13" t="s">
        <v>32</v>
      </c>
      <c r="AX427" s="13" t="s">
        <v>77</v>
      </c>
      <c r="AY427" s="247" t="s">
        <v>131</v>
      </c>
    </row>
    <row r="428" s="15" customFormat="1">
      <c r="A428" s="15"/>
      <c r="B428" s="270"/>
      <c r="C428" s="271"/>
      <c r="D428" s="232" t="s">
        <v>141</v>
      </c>
      <c r="E428" s="272" t="s">
        <v>1</v>
      </c>
      <c r="F428" s="273" t="s">
        <v>1158</v>
      </c>
      <c r="G428" s="271"/>
      <c r="H428" s="274">
        <v>37</v>
      </c>
      <c r="I428" s="275"/>
      <c r="J428" s="271"/>
      <c r="K428" s="271"/>
      <c r="L428" s="276"/>
      <c r="M428" s="277"/>
      <c r="N428" s="278"/>
      <c r="O428" s="278"/>
      <c r="P428" s="278"/>
      <c r="Q428" s="278"/>
      <c r="R428" s="278"/>
      <c r="S428" s="278"/>
      <c r="T428" s="279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80" t="s">
        <v>141</v>
      </c>
      <c r="AU428" s="280" t="s">
        <v>86</v>
      </c>
      <c r="AV428" s="15" t="s">
        <v>89</v>
      </c>
      <c r="AW428" s="15" t="s">
        <v>32</v>
      </c>
      <c r="AX428" s="15" t="s">
        <v>77</v>
      </c>
      <c r="AY428" s="280" t="s">
        <v>131</v>
      </c>
    </row>
    <row r="429" s="13" customFormat="1">
      <c r="A429" s="13"/>
      <c r="B429" s="237"/>
      <c r="C429" s="238"/>
      <c r="D429" s="232" t="s">
        <v>141</v>
      </c>
      <c r="E429" s="239" t="s">
        <v>1</v>
      </c>
      <c r="F429" s="240" t="s">
        <v>492</v>
      </c>
      <c r="G429" s="238"/>
      <c r="H429" s="241">
        <v>57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7" t="s">
        <v>141</v>
      </c>
      <c r="AU429" s="247" t="s">
        <v>86</v>
      </c>
      <c r="AV429" s="13" t="s">
        <v>86</v>
      </c>
      <c r="AW429" s="13" t="s">
        <v>32</v>
      </c>
      <c r="AX429" s="13" t="s">
        <v>77</v>
      </c>
      <c r="AY429" s="247" t="s">
        <v>131</v>
      </c>
    </row>
    <row r="430" s="15" customFormat="1">
      <c r="A430" s="15"/>
      <c r="B430" s="270"/>
      <c r="C430" s="271"/>
      <c r="D430" s="232" t="s">
        <v>141</v>
      </c>
      <c r="E430" s="272" t="s">
        <v>1</v>
      </c>
      <c r="F430" s="273" t="s">
        <v>1163</v>
      </c>
      <c r="G430" s="271"/>
      <c r="H430" s="274">
        <v>57</v>
      </c>
      <c r="I430" s="275"/>
      <c r="J430" s="271"/>
      <c r="K430" s="271"/>
      <c r="L430" s="276"/>
      <c r="M430" s="277"/>
      <c r="N430" s="278"/>
      <c r="O430" s="278"/>
      <c r="P430" s="278"/>
      <c r="Q430" s="278"/>
      <c r="R430" s="278"/>
      <c r="S430" s="278"/>
      <c r="T430" s="279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80" t="s">
        <v>141</v>
      </c>
      <c r="AU430" s="280" t="s">
        <v>86</v>
      </c>
      <c r="AV430" s="15" t="s">
        <v>89</v>
      </c>
      <c r="AW430" s="15" t="s">
        <v>32</v>
      </c>
      <c r="AX430" s="15" t="s">
        <v>77</v>
      </c>
      <c r="AY430" s="280" t="s">
        <v>131</v>
      </c>
    </row>
    <row r="431" s="14" customFormat="1">
      <c r="A431" s="14"/>
      <c r="B431" s="248"/>
      <c r="C431" s="249"/>
      <c r="D431" s="232" t="s">
        <v>141</v>
      </c>
      <c r="E431" s="250" t="s">
        <v>1</v>
      </c>
      <c r="F431" s="251" t="s">
        <v>159</v>
      </c>
      <c r="G431" s="249"/>
      <c r="H431" s="252">
        <v>200</v>
      </c>
      <c r="I431" s="253"/>
      <c r="J431" s="249"/>
      <c r="K431" s="249"/>
      <c r="L431" s="254"/>
      <c r="M431" s="255"/>
      <c r="N431" s="256"/>
      <c r="O431" s="256"/>
      <c r="P431" s="256"/>
      <c r="Q431" s="256"/>
      <c r="R431" s="256"/>
      <c r="S431" s="256"/>
      <c r="T431" s="25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8" t="s">
        <v>141</v>
      </c>
      <c r="AU431" s="258" t="s">
        <v>86</v>
      </c>
      <c r="AV431" s="14" t="s">
        <v>137</v>
      </c>
      <c r="AW431" s="14" t="s">
        <v>32</v>
      </c>
      <c r="AX431" s="14" t="s">
        <v>82</v>
      </c>
      <c r="AY431" s="258" t="s">
        <v>131</v>
      </c>
    </row>
    <row r="432" s="2" customFormat="1" ht="21.75" customHeight="1">
      <c r="A432" s="39"/>
      <c r="B432" s="40"/>
      <c r="C432" s="219" t="s">
        <v>518</v>
      </c>
      <c r="D432" s="219" t="s">
        <v>133</v>
      </c>
      <c r="E432" s="220" t="s">
        <v>1198</v>
      </c>
      <c r="F432" s="221" t="s">
        <v>1199</v>
      </c>
      <c r="G432" s="222" t="s">
        <v>136</v>
      </c>
      <c r="H432" s="223">
        <v>828.5</v>
      </c>
      <c r="I432" s="224"/>
      <c r="J432" s="225">
        <f>ROUND(I432*H432,2)</f>
        <v>0</v>
      </c>
      <c r="K432" s="221" t="s">
        <v>155</v>
      </c>
      <c r="L432" s="45"/>
      <c r="M432" s="226" t="s">
        <v>1</v>
      </c>
      <c r="N432" s="227" t="s">
        <v>42</v>
      </c>
      <c r="O432" s="92"/>
      <c r="P432" s="228">
        <f>O432*H432</f>
        <v>0</v>
      </c>
      <c r="Q432" s="228">
        <v>0</v>
      </c>
      <c r="R432" s="228">
        <f>Q432*H432</f>
        <v>0</v>
      </c>
      <c r="S432" s="228">
        <v>0</v>
      </c>
      <c r="T432" s="22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0" t="s">
        <v>137</v>
      </c>
      <c r="AT432" s="230" t="s">
        <v>133</v>
      </c>
      <c r="AU432" s="230" t="s">
        <v>86</v>
      </c>
      <c r="AY432" s="18" t="s">
        <v>131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18" t="s">
        <v>82</v>
      </c>
      <c r="BK432" s="231">
        <f>ROUND(I432*H432,2)</f>
        <v>0</v>
      </c>
      <c r="BL432" s="18" t="s">
        <v>137</v>
      </c>
      <c r="BM432" s="230" t="s">
        <v>1200</v>
      </c>
    </row>
    <row r="433" s="2" customFormat="1">
      <c r="A433" s="39"/>
      <c r="B433" s="40"/>
      <c r="C433" s="41"/>
      <c r="D433" s="232" t="s">
        <v>139</v>
      </c>
      <c r="E433" s="41"/>
      <c r="F433" s="233" t="s">
        <v>1201</v>
      </c>
      <c r="G433" s="41"/>
      <c r="H433" s="41"/>
      <c r="I433" s="234"/>
      <c r="J433" s="41"/>
      <c r="K433" s="41"/>
      <c r="L433" s="45"/>
      <c r="M433" s="235"/>
      <c r="N433" s="236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139</v>
      </c>
      <c r="AU433" s="18" t="s">
        <v>86</v>
      </c>
    </row>
    <row r="434" s="13" customFormat="1">
      <c r="A434" s="13"/>
      <c r="B434" s="237"/>
      <c r="C434" s="238"/>
      <c r="D434" s="232" t="s">
        <v>141</v>
      </c>
      <c r="E434" s="239" t="s">
        <v>1</v>
      </c>
      <c r="F434" s="240" t="s">
        <v>1202</v>
      </c>
      <c r="G434" s="238"/>
      <c r="H434" s="241">
        <v>797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7" t="s">
        <v>141</v>
      </c>
      <c r="AU434" s="247" t="s">
        <v>86</v>
      </c>
      <c r="AV434" s="13" t="s">
        <v>86</v>
      </c>
      <c r="AW434" s="13" t="s">
        <v>32</v>
      </c>
      <c r="AX434" s="13" t="s">
        <v>77</v>
      </c>
      <c r="AY434" s="247" t="s">
        <v>131</v>
      </c>
    </row>
    <row r="435" s="15" customFormat="1">
      <c r="A435" s="15"/>
      <c r="B435" s="270"/>
      <c r="C435" s="271"/>
      <c r="D435" s="232" t="s">
        <v>141</v>
      </c>
      <c r="E435" s="272" t="s">
        <v>1</v>
      </c>
      <c r="F435" s="273" t="s">
        <v>1203</v>
      </c>
      <c r="G435" s="271"/>
      <c r="H435" s="274">
        <v>797</v>
      </c>
      <c r="I435" s="275"/>
      <c r="J435" s="271"/>
      <c r="K435" s="271"/>
      <c r="L435" s="276"/>
      <c r="M435" s="277"/>
      <c r="N435" s="278"/>
      <c r="O435" s="278"/>
      <c r="P435" s="278"/>
      <c r="Q435" s="278"/>
      <c r="R435" s="278"/>
      <c r="S435" s="278"/>
      <c r="T435" s="279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80" t="s">
        <v>141</v>
      </c>
      <c r="AU435" s="280" t="s">
        <v>86</v>
      </c>
      <c r="AV435" s="15" t="s">
        <v>89</v>
      </c>
      <c r="AW435" s="15" t="s">
        <v>32</v>
      </c>
      <c r="AX435" s="15" t="s">
        <v>77</v>
      </c>
      <c r="AY435" s="280" t="s">
        <v>131</v>
      </c>
    </row>
    <row r="436" s="13" customFormat="1">
      <c r="A436" s="13"/>
      <c r="B436" s="237"/>
      <c r="C436" s="238"/>
      <c r="D436" s="232" t="s">
        <v>141</v>
      </c>
      <c r="E436" s="239" t="s">
        <v>1</v>
      </c>
      <c r="F436" s="240" t="s">
        <v>1168</v>
      </c>
      <c r="G436" s="238"/>
      <c r="H436" s="241">
        <v>31.5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141</v>
      </c>
      <c r="AU436" s="247" t="s">
        <v>86</v>
      </c>
      <c r="AV436" s="13" t="s">
        <v>86</v>
      </c>
      <c r="AW436" s="13" t="s">
        <v>32</v>
      </c>
      <c r="AX436" s="13" t="s">
        <v>77</v>
      </c>
      <c r="AY436" s="247" t="s">
        <v>131</v>
      </c>
    </row>
    <row r="437" s="15" customFormat="1">
      <c r="A437" s="15"/>
      <c r="B437" s="270"/>
      <c r="C437" s="271"/>
      <c r="D437" s="232" t="s">
        <v>141</v>
      </c>
      <c r="E437" s="272" t="s">
        <v>1</v>
      </c>
      <c r="F437" s="273" t="s">
        <v>1169</v>
      </c>
      <c r="G437" s="271"/>
      <c r="H437" s="274">
        <v>31.5</v>
      </c>
      <c r="I437" s="275"/>
      <c r="J437" s="271"/>
      <c r="K437" s="271"/>
      <c r="L437" s="276"/>
      <c r="M437" s="277"/>
      <c r="N437" s="278"/>
      <c r="O437" s="278"/>
      <c r="P437" s="278"/>
      <c r="Q437" s="278"/>
      <c r="R437" s="278"/>
      <c r="S437" s="278"/>
      <c r="T437" s="279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80" t="s">
        <v>141</v>
      </c>
      <c r="AU437" s="280" t="s">
        <v>86</v>
      </c>
      <c r="AV437" s="15" t="s">
        <v>89</v>
      </c>
      <c r="AW437" s="15" t="s">
        <v>32</v>
      </c>
      <c r="AX437" s="15" t="s">
        <v>77</v>
      </c>
      <c r="AY437" s="280" t="s">
        <v>131</v>
      </c>
    </row>
    <row r="438" s="14" customFormat="1">
      <c r="A438" s="14"/>
      <c r="B438" s="248"/>
      <c r="C438" s="249"/>
      <c r="D438" s="232" t="s">
        <v>141</v>
      </c>
      <c r="E438" s="250" t="s">
        <v>1</v>
      </c>
      <c r="F438" s="251" t="s">
        <v>159</v>
      </c>
      <c r="G438" s="249"/>
      <c r="H438" s="252">
        <v>828.5</v>
      </c>
      <c r="I438" s="253"/>
      <c r="J438" s="249"/>
      <c r="K438" s="249"/>
      <c r="L438" s="254"/>
      <c r="M438" s="255"/>
      <c r="N438" s="256"/>
      <c r="O438" s="256"/>
      <c r="P438" s="256"/>
      <c r="Q438" s="256"/>
      <c r="R438" s="256"/>
      <c r="S438" s="256"/>
      <c r="T438" s="25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8" t="s">
        <v>141</v>
      </c>
      <c r="AU438" s="258" t="s">
        <v>86</v>
      </c>
      <c r="AV438" s="14" t="s">
        <v>137</v>
      </c>
      <c r="AW438" s="14" t="s">
        <v>32</v>
      </c>
      <c r="AX438" s="14" t="s">
        <v>82</v>
      </c>
      <c r="AY438" s="258" t="s">
        <v>131</v>
      </c>
    </row>
    <row r="439" s="2" customFormat="1" ht="24.15" customHeight="1">
      <c r="A439" s="39"/>
      <c r="B439" s="40"/>
      <c r="C439" s="219" t="s">
        <v>522</v>
      </c>
      <c r="D439" s="219" t="s">
        <v>133</v>
      </c>
      <c r="E439" s="220" t="s">
        <v>357</v>
      </c>
      <c r="F439" s="221" t="s">
        <v>358</v>
      </c>
      <c r="G439" s="222" t="s">
        <v>136</v>
      </c>
      <c r="H439" s="223">
        <v>1250.3</v>
      </c>
      <c r="I439" s="224"/>
      <c r="J439" s="225">
        <f>ROUND(I439*H439,2)</f>
        <v>0</v>
      </c>
      <c r="K439" s="221" t="s">
        <v>155</v>
      </c>
      <c r="L439" s="45"/>
      <c r="M439" s="226" t="s">
        <v>1</v>
      </c>
      <c r="N439" s="227" t="s">
        <v>42</v>
      </c>
      <c r="O439" s="92"/>
      <c r="P439" s="228">
        <f>O439*H439</f>
        <v>0</v>
      </c>
      <c r="Q439" s="228">
        <v>0</v>
      </c>
      <c r="R439" s="228">
        <f>Q439*H439</f>
        <v>0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137</v>
      </c>
      <c r="AT439" s="230" t="s">
        <v>133</v>
      </c>
      <c r="AU439" s="230" t="s">
        <v>86</v>
      </c>
      <c r="AY439" s="18" t="s">
        <v>131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82</v>
      </c>
      <c r="BK439" s="231">
        <f>ROUND(I439*H439,2)</f>
        <v>0</v>
      </c>
      <c r="BL439" s="18" t="s">
        <v>137</v>
      </c>
      <c r="BM439" s="230" t="s">
        <v>1204</v>
      </c>
    </row>
    <row r="440" s="2" customFormat="1">
      <c r="A440" s="39"/>
      <c r="B440" s="40"/>
      <c r="C440" s="41"/>
      <c r="D440" s="232" t="s">
        <v>139</v>
      </c>
      <c r="E440" s="41"/>
      <c r="F440" s="233" t="s">
        <v>360</v>
      </c>
      <c r="G440" s="41"/>
      <c r="H440" s="41"/>
      <c r="I440" s="234"/>
      <c r="J440" s="41"/>
      <c r="K440" s="41"/>
      <c r="L440" s="45"/>
      <c r="M440" s="235"/>
      <c r="N440" s="236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139</v>
      </c>
      <c r="AU440" s="18" t="s">
        <v>86</v>
      </c>
    </row>
    <row r="441" s="13" customFormat="1">
      <c r="A441" s="13"/>
      <c r="B441" s="237"/>
      <c r="C441" s="238"/>
      <c r="D441" s="232" t="s">
        <v>141</v>
      </c>
      <c r="E441" s="239" t="s">
        <v>1</v>
      </c>
      <c r="F441" s="240" t="s">
        <v>756</v>
      </c>
      <c r="G441" s="238"/>
      <c r="H441" s="241">
        <v>106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7" t="s">
        <v>141</v>
      </c>
      <c r="AU441" s="247" t="s">
        <v>86</v>
      </c>
      <c r="AV441" s="13" t="s">
        <v>86</v>
      </c>
      <c r="AW441" s="13" t="s">
        <v>32</v>
      </c>
      <c r="AX441" s="13" t="s">
        <v>77</v>
      </c>
      <c r="AY441" s="247" t="s">
        <v>131</v>
      </c>
    </row>
    <row r="442" s="15" customFormat="1">
      <c r="A442" s="15"/>
      <c r="B442" s="270"/>
      <c r="C442" s="271"/>
      <c r="D442" s="232" t="s">
        <v>141</v>
      </c>
      <c r="E442" s="272" t="s">
        <v>1</v>
      </c>
      <c r="F442" s="273" t="s">
        <v>1157</v>
      </c>
      <c r="G442" s="271"/>
      <c r="H442" s="274">
        <v>106</v>
      </c>
      <c r="I442" s="275"/>
      <c r="J442" s="271"/>
      <c r="K442" s="271"/>
      <c r="L442" s="276"/>
      <c r="M442" s="277"/>
      <c r="N442" s="278"/>
      <c r="O442" s="278"/>
      <c r="P442" s="278"/>
      <c r="Q442" s="278"/>
      <c r="R442" s="278"/>
      <c r="S442" s="278"/>
      <c r="T442" s="279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80" t="s">
        <v>141</v>
      </c>
      <c r="AU442" s="280" t="s">
        <v>86</v>
      </c>
      <c r="AV442" s="15" t="s">
        <v>89</v>
      </c>
      <c r="AW442" s="15" t="s">
        <v>32</v>
      </c>
      <c r="AX442" s="15" t="s">
        <v>77</v>
      </c>
      <c r="AY442" s="280" t="s">
        <v>131</v>
      </c>
    </row>
    <row r="443" s="13" customFormat="1">
      <c r="A443" s="13"/>
      <c r="B443" s="237"/>
      <c r="C443" s="238"/>
      <c r="D443" s="232" t="s">
        <v>141</v>
      </c>
      <c r="E443" s="239" t="s">
        <v>1</v>
      </c>
      <c r="F443" s="240" t="s">
        <v>374</v>
      </c>
      <c r="G443" s="238"/>
      <c r="H443" s="241">
        <v>37</v>
      </c>
      <c r="I443" s="242"/>
      <c r="J443" s="238"/>
      <c r="K443" s="238"/>
      <c r="L443" s="243"/>
      <c r="M443" s="244"/>
      <c r="N443" s="245"/>
      <c r="O443" s="245"/>
      <c r="P443" s="245"/>
      <c r="Q443" s="245"/>
      <c r="R443" s="245"/>
      <c r="S443" s="245"/>
      <c r="T443" s="24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7" t="s">
        <v>141</v>
      </c>
      <c r="AU443" s="247" t="s">
        <v>86</v>
      </c>
      <c r="AV443" s="13" t="s">
        <v>86</v>
      </c>
      <c r="AW443" s="13" t="s">
        <v>32</v>
      </c>
      <c r="AX443" s="13" t="s">
        <v>77</v>
      </c>
      <c r="AY443" s="247" t="s">
        <v>131</v>
      </c>
    </row>
    <row r="444" s="15" customFormat="1">
      <c r="A444" s="15"/>
      <c r="B444" s="270"/>
      <c r="C444" s="271"/>
      <c r="D444" s="232" t="s">
        <v>141</v>
      </c>
      <c r="E444" s="272" t="s">
        <v>1</v>
      </c>
      <c r="F444" s="273" t="s">
        <v>1158</v>
      </c>
      <c r="G444" s="271"/>
      <c r="H444" s="274">
        <v>37</v>
      </c>
      <c r="I444" s="275"/>
      <c r="J444" s="271"/>
      <c r="K444" s="271"/>
      <c r="L444" s="276"/>
      <c r="M444" s="277"/>
      <c r="N444" s="278"/>
      <c r="O444" s="278"/>
      <c r="P444" s="278"/>
      <c r="Q444" s="278"/>
      <c r="R444" s="278"/>
      <c r="S444" s="278"/>
      <c r="T444" s="279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80" t="s">
        <v>141</v>
      </c>
      <c r="AU444" s="280" t="s">
        <v>86</v>
      </c>
      <c r="AV444" s="15" t="s">
        <v>89</v>
      </c>
      <c r="AW444" s="15" t="s">
        <v>32</v>
      </c>
      <c r="AX444" s="15" t="s">
        <v>77</v>
      </c>
      <c r="AY444" s="280" t="s">
        <v>131</v>
      </c>
    </row>
    <row r="445" s="13" customFormat="1">
      <c r="A445" s="13"/>
      <c r="B445" s="237"/>
      <c r="C445" s="238"/>
      <c r="D445" s="232" t="s">
        <v>141</v>
      </c>
      <c r="E445" s="239" t="s">
        <v>1</v>
      </c>
      <c r="F445" s="240" t="s">
        <v>492</v>
      </c>
      <c r="G445" s="238"/>
      <c r="H445" s="241">
        <v>57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7" t="s">
        <v>141</v>
      </c>
      <c r="AU445" s="247" t="s">
        <v>86</v>
      </c>
      <c r="AV445" s="13" t="s">
        <v>86</v>
      </c>
      <c r="AW445" s="13" t="s">
        <v>32</v>
      </c>
      <c r="AX445" s="13" t="s">
        <v>77</v>
      </c>
      <c r="AY445" s="247" t="s">
        <v>131</v>
      </c>
    </row>
    <row r="446" s="15" customFormat="1">
      <c r="A446" s="15"/>
      <c r="B446" s="270"/>
      <c r="C446" s="271"/>
      <c r="D446" s="232" t="s">
        <v>141</v>
      </c>
      <c r="E446" s="272" t="s">
        <v>1</v>
      </c>
      <c r="F446" s="273" t="s">
        <v>1163</v>
      </c>
      <c r="G446" s="271"/>
      <c r="H446" s="274">
        <v>57</v>
      </c>
      <c r="I446" s="275"/>
      <c r="J446" s="271"/>
      <c r="K446" s="271"/>
      <c r="L446" s="276"/>
      <c r="M446" s="277"/>
      <c r="N446" s="278"/>
      <c r="O446" s="278"/>
      <c r="P446" s="278"/>
      <c r="Q446" s="278"/>
      <c r="R446" s="278"/>
      <c r="S446" s="278"/>
      <c r="T446" s="279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80" t="s">
        <v>141</v>
      </c>
      <c r="AU446" s="280" t="s">
        <v>86</v>
      </c>
      <c r="AV446" s="15" t="s">
        <v>89</v>
      </c>
      <c r="AW446" s="15" t="s">
        <v>32</v>
      </c>
      <c r="AX446" s="15" t="s">
        <v>77</v>
      </c>
      <c r="AY446" s="280" t="s">
        <v>131</v>
      </c>
    </row>
    <row r="447" s="13" customFormat="1">
      <c r="A447" s="13"/>
      <c r="B447" s="237"/>
      <c r="C447" s="238"/>
      <c r="D447" s="232" t="s">
        <v>141</v>
      </c>
      <c r="E447" s="239" t="s">
        <v>1</v>
      </c>
      <c r="F447" s="240" t="s">
        <v>1205</v>
      </c>
      <c r="G447" s="238"/>
      <c r="H447" s="241">
        <v>797</v>
      </c>
      <c r="I447" s="242"/>
      <c r="J447" s="238"/>
      <c r="K447" s="238"/>
      <c r="L447" s="243"/>
      <c r="M447" s="244"/>
      <c r="N447" s="245"/>
      <c r="O447" s="245"/>
      <c r="P447" s="245"/>
      <c r="Q447" s="245"/>
      <c r="R447" s="245"/>
      <c r="S447" s="245"/>
      <c r="T447" s="24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7" t="s">
        <v>141</v>
      </c>
      <c r="AU447" s="247" t="s">
        <v>86</v>
      </c>
      <c r="AV447" s="13" t="s">
        <v>86</v>
      </c>
      <c r="AW447" s="13" t="s">
        <v>32</v>
      </c>
      <c r="AX447" s="13" t="s">
        <v>77</v>
      </c>
      <c r="AY447" s="247" t="s">
        <v>131</v>
      </c>
    </row>
    <row r="448" s="15" customFormat="1">
      <c r="A448" s="15"/>
      <c r="B448" s="270"/>
      <c r="C448" s="271"/>
      <c r="D448" s="232" t="s">
        <v>141</v>
      </c>
      <c r="E448" s="272" t="s">
        <v>1</v>
      </c>
      <c r="F448" s="273" t="s">
        <v>1203</v>
      </c>
      <c r="G448" s="271"/>
      <c r="H448" s="274">
        <v>797</v>
      </c>
      <c r="I448" s="275"/>
      <c r="J448" s="271"/>
      <c r="K448" s="271"/>
      <c r="L448" s="276"/>
      <c r="M448" s="277"/>
      <c r="N448" s="278"/>
      <c r="O448" s="278"/>
      <c r="P448" s="278"/>
      <c r="Q448" s="278"/>
      <c r="R448" s="278"/>
      <c r="S448" s="278"/>
      <c r="T448" s="279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80" t="s">
        <v>141</v>
      </c>
      <c r="AU448" s="280" t="s">
        <v>86</v>
      </c>
      <c r="AV448" s="15" t="s">
        <v>89</v>
      </c>
      <c r="AW448" s="15" t="s">
        <v>32</v>
      </c>
      <c r="AX448" s="15" t="s">
        <v>77</v>
      </c>
      <c r="AY448" s="280" t="s">
        <v>131</v>
      </c>
    </row>
    <row r="449" s="13" customFormat="1">
      <c r="A449" s="13"/>
      <c r="B449" s="237"/>
      <c r="C449" s="238"/>
      <c r="D449" s="232" t="s">
        <v>141</v>
      </c>
      <c r="E449" s="239" t="s">
        <v>1</v>
      </c>
      <c r="F449" s="240" t="s">
        <v>1206</v>
      </c>
      <c r="G449" s="238"/>
      <c r="H449" s="241">
        <v>221.80000000000001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7" t="s">
        <v>141</v>
      </c>
      <c r="AU449" s="247" t="s">
        <v>86</v>
      </c>
      <c r="AV449" s="13" t="s">
        <v>86</v>
      </c>
      <c r="AW449" s="13" t="s">
        <v>32</v>
      </c>
      <c r="AX449" s="13" t="s">
        <v>77</v>
      </c>
      <c r="AY449" s="247" t="s">
        <v>131</v>
      </c>
    </row>
    <row r="450" s="15" customFormat="1">
      <c r="A450" s="15"/>
      <c r="B450" s="270"/>
      <c r="C450" s="271"/>
      <c r="D450" s="232" t="s">
        <v>141</v>
      </c>
      <c r="E450" s="272" t="s">
        <v>1</v>
      </c>
      <c r="F450" s="273" t="s">
        <v>1207</v>
      </c>
      <c r="G450" s="271"/>
      <c r="H450" s="274">
        <v>221.80000000000001</v>
      </c>
      <c r="I450" s="275"/>
      <c r="J450" s="271"/>
      <c r="K450" s="271"/>
      <c r="L450" s="276"/>
      <c r="M450" s="277"/>
      <c r="N450" s="278"/>
      <c r="O450" s="278"/>
      <c r="P450" s="278"/>
      <c r="Q450" s="278"/>
      <c r="R450" s="278"/>
      <c r="S450" s="278"/>
      <c r="T450" s="279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80" t="s">
        <v>141</v>
      </c>
      <c r="AU450" s="280" t="s">
        <v>86</v>
      </c>
      <c r="AV450" s="15" t="s">
        <v>89</v>
      </c>
      <c r="AW450" s="15" t="s">
        <v>32</v>
      </c>
      <c r="AX450" s="15" t="s">
        <v>77</v>
      </c>
      <c r="AY450" s="280" t="s">
        <v>131</v>
      </c>
    </row>
    <row r="451" s="13" customFormat="1">
      <c r="A451" s="13"/>
      <c r="B451" s="237"/>
      <c r="C451" s="238"/>
      <c r="D451" s="232" t="s">
        <v>141</v>
      </c>
      <c r="E451" s="239" t="s">
        <v>1</v>
      </c>
      <c r="F451" s="240" t="s">
        <v>1168</v>
      </c>
      <c r="G451" s="238"/>
      <c r="H451" s="241">
        <v>31.5</v>
      </c>
      <c r="I451" s="242"/>
      <c r="J451" s="238"/>
      <c r="K451" s="238"/>
      <c r="L451" s="243"/>
      <c r="M451" s="244"/>
      <c r="N451" s="245"/>
      <c r="O451" s="245"/>
      <c r="P451" s="245"/>
      <c r="Q451" s="245"/>
      <c r="R451" s="245"/>
      <c r="S451" s="245"/>
      <c r="T451" s="24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7" t="s">
        <v>141</v>
      </c>
      <c r="AU451" s="247" t="s">
        <v>86</v>
      </c>
      <c r="AV451" s="13" t="s">
        <v>86</v>
      </c>
      <c r="AW451" s="13" t="s">
        <v>32</v>
      </c>
      <c r="AX451" s="13" t="s">
        <v>77</v>
      </c>
      <c r="AY451" s="247" t="s">
        <v>131</v>
      </c>
    </row>
    <row r="452" s="15" customFormat="1">
      <c r="A452" s="15"/>
      <c r="B452" s="270"/>
      <c r="C452" s="271"/>
      <c r="D452" s="232" t="s">
        <v>141</v>
      </c>
      <c r="E452" s="272" t="s">
        <v>1</v>
      </c>
      <c r="F452" s="273" t="s">
        <v>1169</v>
      </c>
      <c r="G452" s="271"/>
      <c r="H452" s="274">
        <v>31.5</v>
      </c>
      <c r="I452" s="275"/>
      <c r="J452" s="271"/>
      <c r="K452" s="271"/>
      <c r="L452" s="276"/>
      <c r="M452" s="277"/>
      <c r="N452" s="278"/>
      <c r="O452" s="278"/>
      <c r="P452" s="278"/>
      <c r="Q452" s="278"/>
      <c r="R452" s="278"/>
      <c r="S452" s="278"/>
      <c r="T452" s="279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80" t="s">
        <v>141</v>
      </c>
      <c r="AU452" s="280" t="s">
        <v>86</v>
      </c>
      <c r="AV452" s="15" t="s">
        <v>89</v>
      </c>
      <c r="AW452" s="15" t="s">
        <v>32</v>
      </c>
      <c r="AX452" s="15" t="s">
        <v>77</v>
      </c>
      <c r="AY452" s="280" t="s">
        <v>131</v>
      </c>
    </row>
    <row r="453" s="14" customFormat="1">
      <c r="A453" s="14"/>
      <c r="B453" s="248"/>
      <c r="C453" s="249"/>
      <c r="D453" s="232" t="s">
        <v>141</v>
      </c>
      <c r="E453" s="250" t="s">
        <v>1</v>
      </c>
      <c r="F453" s="251" t="s">
        <v>159</v>
      </c>
      <c r="G453" s="249"/>
      <c r="H453" s="252">
        <v>1250.3</v>
      </c>
      <c r="I453" s="253"/>
      <c r="J453" s="249"/>
      <c r="K453" s="249"/>
      <c r="L453" s="254"/>
      <c r="M453" s="255"/>
      <c r="N453" s="256"/>
      <c r="O453" s="256"/>
      <c r="P453" s="256"/>
      <c r="Q453" s="256"/>
      <c r="R453" s="256"/>
      <c r="S453" s="256"/>
      <c r="T453" s="257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8" t="s">
        <v>141</v>
      </c>
      <c r="AU453" s="258" t="s">
        <v>86</v>
      </c>
      <c r="AV453" s="14" t="s">
        <v>137</v>
      </c>
      <c r="AW453" s="14" t="s">
        <v>32</v>
      </c>
      <c r="AX453" s="14" t="s">
        <v>82</v>
      </c>
      <c r="AY453" s="258" t="s">
        <v>131</v>
      </c>
    </row>
    <row r="454" s="2" customFormat="1" ht="24.15" customHeight="1">
      <c r="A454" s="39"/>
      <c r="B454" s="40"/>
      <c r="C454" s="219" t="s">
        <v>527</v>
      </c>
      <c r="D454" s="219" t="s">
        <v>133</v>
      </c>
      <c r="E454" s="220" t="s">
        <v>1208</v>
      </c>
      <c r="F454" s="221" t="s">
        <v>1209</v>
      </c>
      <c r="G454" s="222" t="s">
        <v>136</v>
      </c>
      <c r="H454" s="223">
        <v>1028.5</v>
      </c>
      <c r="I454" s="224"/>
      <c r="J454" s="225">
        <f>ROUND(I454*H454,2)</f>
        <v>0</v>
      </c>
      <c r="K454" s="221" t="s">
        <v>155</v>
      </c>
      <c r="L454" s="45"/>
      <c r="M454" s="226" t="s">
        <v>1</v>
      </c>
      <c r="N454" s="227" t="s">
        <v>42</v>
      </c>
      <c r="O454" s="92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0" t="s">
        <v>137</v>
      </c>
      <c r="AT454" s="230" t="s">
        <v>133</v>
      </c>
      <c r="AU454" s="230" t="s">
        <v>86</v>
      </c>
      <c r="AY454" s="18" t="s">
        <v>131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8" t="s">
        <v>82</v>
      </c>
      <c r="BK454" s="231">
        <f>ROUND(I454*H454,2)</f>
        <v>0</v>
      </c>
      <c r="BL454" s="18" t="s">
        <v>137</v>
      </c>
      <c r="BM454" s="230" t="s">
        <v>1210</v>
      </c>
    </row>
    <row r="455" s="2" customFormat="1">
      <c r="A455" s="39"/>
      <c r="B455" s="40"/>
      <c r="C455" s="41"/>
      <c r="D455" s="232" t="s">
        <v>139</v>
      </c>
      <c r="E455" s="41"/>
      <c r="F455" s="233" t="s">
        <v>1211</v>
      </c>
      <c r="G455" s="41"/>
      <c r="H455" s="41"/>
      <c r="I455" s="234"/>
      <c r="J455" s="41"/>
      <c r="K455" s="41"/>
      <c r="L455" s="45"/>
      <c r="M455" s="235"/>
      <c r="N455" s="236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139</v>
      </c>
      <c r="AU455" s="18" t="s">
        <v>86</v>
      </c>
    </row>
    <row r="456" s="13" customFormat="1">
      <c r="A456" s="13"/>
      <c r="B456" s="237"/>
      <c r="C456" s="238"/>
      <c r="D456" s="232" t="s">
        <v>141</v>
      </c>
      <c r="E456" s="239" t="s">
        <v>1</v>
      </c>
      <c r="F456" s="240" t="s">
        <v>756</v>
      </c>
      <c r="G456" s="238"/>
      <c r="H456" s="241">
        <v>106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7" t="s">
        <v>141</v>
      </c>
      <c r="AU456" s="247" t="s">
        <v>86</v>
      </c>
      <c r="AV456" s="13" t="s">
        <v>86</v>
      </c>
      <c r="AW456" s="13" t="s">
        <v>32</v>
      </c>
      <c r="AX456" s="13" t="s">
        <v>77</v>
      </c>
      <c r="AY456" s="247" t="s">
        <v>131</v>
      </c>
    </row>
    <row r="457" s="15" customFormat="1">
      <c r="A457" s="15"/>
      <c r="B457" s="270"/>
      <c r="C457" s="271"/>
      <c r="D457" s="232" t="s">
        <v>141</v>
      </c>
      <c r="E457" s="272" t="s">
        <v>1</v>
      </c>
      <c r="F457" s="273" t="s">
        <v>1157</v>
      </c>
      <c r="G457" s="271"/>
      <c r="H457" s="274">
        <v>106</v>
      </c>
      <c r="I457" s="275"/>
      <c r="J457" s="271"/>
      <c r="K457" s="271"/>
      <c r="L457" s="276"/>
      <c r="M457" s="277"/>
      <c r="N457" s="278"/>
      <c r="O457" s="278"/>
      <c r="P457" s="278"/>
      <c r="Q457" s="278"/>
      <c r="R457" s="278"/>
      <c r="S457" s="278"/>
      <c r="T457" s="279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80" t="s">
        <v>141</v>
      </c>
      <c r="AU457" s="280" t="s">
        <v>86</v>
      </c>
      <c r="AV457" s="15" t="s">
        <v>89</v>
      </c>
      <c r="AW457" s="15" t="s">
        <v>32</v>
      </c>
      <c r="AX457" s="15" t="s">
        <v>77</v>
      </c>
      <c r="AY457" s="280" t="s">
        <v>131</v>
      </c>
    </row>
    <row r="458" s="13" customFormat="1">
      <c r="A458" s="13"/>
      <c r="B458" s="237"/>
      <c r="C458" s="238"/>
      <c r="D458" s="232" t="s">
        <v>141</v>
      </c>
      <c r="E458" s="239" t="s">
        <v>1</v>
      </c>
      <c r="F458" s="240" t="s">
        <v>374</v>
      </c>
      <c r="G458" s="238"/>
      <c r="H458" s="241">
        <v>37</v>
      </c>
      <c r="I458" s="242"/>
      <c r="J458" s="238"/>
      <c r="K458" s="238"/>
      <c r="L458" s="243"/>
      <c r="M458" s="244"/>
      <c r="N458" s="245"/>
      <c r="O458" s="245"/>
      <c r="P458" s="245"/>
      <c r="Q458" s="245"/>
      <c r="R458" s="245"/>
      <c r="S458" s="245"/>
      <c r="T458" s="24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7" t="s">
        <v>141</v>
      </c>
      <c r="AU458" s="247" t="s">
        <v>86</v>
      </c>
      <c r="AV458" s="13" t="s">
        <v>86</v>
      </c>
      <c r="AW458" s="13" t="s">
        <v>32</v>
      </c>
      <c r="AX458" s="13" t="s">
        <v>77</v>
      </c>
      <c r="AY458" s="247" t="s">
        <v>131</v>
      </c>
    </row>
    <row r="459" s="15" customFormat="1">
      <c r="A459" s="15"/>
      <c r="B459" s="270"/>
      <c r="C459" s="271"/>
      <c r="D459" s="232" t="s">
        <v>141</v>
      </c>
      <c r="E459" s="272" t="s">
        <v>1</v>
      </c>
      <c r="F459" s="273" t="s">
        <v>1158</v>
      </c>
      <c r="G459" s="271"/>
      <c r="H459" s="274">
        <v>37</v>
      </c>
      <c r="I459" s="275"/>
      <c r="J459" s="271"/>
      <c r="K459" s="271"/>
      <c r="L459" s="276"/>
      <c r="M459" s="277"/>
      <c r="N459" s="278"/>
      <c r="O459" s="278"/>
      <c r="P459" s="278"/>
      <c r="Q459" s="278"/>
      <c r="R459" s="278"/>
      <c r="S459" s="278"/>
      <c r="T459" s="279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80" t="s">
        <v>141</v>
      </c>
      <c r="AU459" s="280" t="s">
        <v>86</v>
      </c>
      <c r="AV459" s="15" t="s">
        <v>89</v>
      </c>
      <c r="AW459" s="15" t="s">
        <v>32</v>
      </c>
      <c r="AX459" s="15" t="s">
        <v>77</v>
      </c>
      <c r="AY459" s="280" t="s">
        <v>131</v>
      </c>
    </row>
    <row r="460" s="13" customFormat="1">
      <c r="A460" s="13"/>
      <c r="B460" s="237"/>
      <c r="C460" s="238"/>
      <c r="D460" s="232" t="s">
        <v>141</v>
      </c>
      <c r="E460" s="239" t="s">
        <v>1</v>
      </c>
      <c r="F460" s="240" t="s">
        <v>492</v>
      </c>
      <c r="G460" s="238"/>
      <c r="H460" s="241">
        <v>57</v>
      </c>
      <c r="I460" s="242"/>
      <c r="J460" s="238"/>
      <c r="K460" s="238"/>
      <c r="L460" s="243"/>
      <c r="M460" s="244"/>
      <c r="N460" s="245"/>
      <c r="O460" s="245"/>
      <c r="P460" s="245"/>
      <c r="Q460" s="245"/>
      <c r="R460" s="245"/>
      <c r="S460" s="245"/>
      <c r="T460" s="24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7" t="s">
        <v>141</v>
      </c>
      <c r="AU460" s="247" t="s">
        <v>86</v>
      </c>
      <c r="AV460" s="13" t="s">
        <v>86</v>
      </c>
      <c r="AW460" s="13" t="s">
        <v>32</v>
      </c>
      <c r="AX460" s="13" t="s">
        <v>77</v>
      </c>
      <c r="AY460" s="247" t="s">
        <v>131</v>
      </c>
    </row>
    <row r="461" s="15" customFormat="1">
      <c r="A461" s="15"/>
      <c r="B461" s="270"/>
      <c r="C461" s="271"/>
      <c r="D461" s="232" t="s">
        <v>141</v>
      </c>
      <c r="E461" s="272" t="s">
        <v>1</v>
      </c>
      <c r="F461" s="273" t="s">
        <v>1163</v>
      </c>
      <c r="G461" s="271"/>
      <c r="H461" s="274">
        <v>57</v>
      </c>
      <c r="I461" s="275"/>
      <c r="J461" s="271"/>
      <c r="K461" s="271"/>
      <c r="L461" s="276"/>
      <c r="M461" s="277"/>
      <c r="N461" s="278"/>
      <c r="O461" s="278"/>
      <c r="P461" s="278"/>
      <c r="Q461" s="278"/>
      <c r="R461" s="278"/>
      <c r="S461" s="278"/>
      <c r="T461" s="279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80" t="s">
        <v>141</v>
      </c>
      <c r="AU461" s="280" t="s">
        <v>86</v>
      </c>
      <c r="AV461" s="15" t="s">
        <v>89</v>
      </c>
      <c r="AW461" s="15" t="s">
        <v>32</v>
      </c>
      <c r="AX461" s="15" t="s">
        <v>77</v>
      </c>
      <c r="AY461" s="280" t="s">
        <v>131</v>
      </c>
    </row>
    <row r="462" s="13" customFormat="1">
      <c r="A462" s="13"/>
      <c r="B462" s="237"/>
      <c r="C462" s="238"/>
      <c r="D462" s="232" t="s">
        <v>141</v>
      </c>
      <c r="E462" s="239" t="s">
        <v>1</v>
      </c>
      <c r="F462" s="240" t="s">
        <v>1205</v>
      </c>
      <c r="G462" s="238"/>
      <c r="H462" s="241">
        <v>797</v>
      </c>
      <c r="I462" s="242"/>
      <c r="J462" s="238"/>
      <c r="K462" s="238"/>
      <c r="L462" s="243"/>
      <c r="M462" s="244"/>
      <c r="N462" s="245"/>
      <c r="O462" s="245"/>
      <c r="P462" s="245"/>
      <c r="Q462" s="245"/>
      <c r="R462" s="245"/>
      <c r="S462" s="245"/>
      <c r="T462" s="24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7" t="s">
        <v>141</v>
      </c>
      <c r="AU462" s="247" t="s">
        <v>86</v>
      </c>
      <c r="AV462" s="13" t="s">
        <v>86</v>
      </c>
      <c r="AW462" s="13" t="s">
        <v>32</v>
      </c>
      <c r="AX462" s="13" t="s">
        <v>77</v>
      </c>
      <c r="AY462" s="247" t="s">
        <v>131</v>
      </c>
    </row>
    <row r="463" s="15" customFormat="1">
      <c r="A463" s="15"/>
      <c r="B463" s="270"/>
      <c r="C463" s="271"/>
      <c r="D463" s="232" t="s">
        <v>141</v>
      </c>
      <c r="E463" s="272" t="s">
        <v>1</v>
      </c>
      <c r="F463" s="273" t="s">
        <v>1203</v>
      </c>
      <c r="G463" s="271"/>
      <c r="H463" s="274">
        <v>797</v>
      </c>
      <c r="I463" s="275"/>
      <c r="J463" s="271"/>
      <c r="K463" s="271"/>
      <c r="L463" s="276"/>
      <c r="M463" s="277"/>
      <c r="N463" s="278"/>
      <c r="O463" s="278"/>
      <c r="P463" s="278"/>
      <c r="Q463" s="278"/>
      <c r="R463" s="278"/>
      <c r="S463" s="278"/>
      <c r="T463" s="279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80" t="s">
        <v>141</v>
      </c>
      <c r="AU463" s="280" t="s">
        <v>86</v>
      </c>
      <c r="AV463" s="15" t="s">
        <v>89</v>
      </c>
      <c r="AW463" s="15" t="s">
        <v>32</v>
      </c>
      <c r="AX463" s="15" t="s">
        <v>77</v>
      </c>
      <c r="AY463" s="280" t="s">
        <v>131</v>
      </c>
    </row>
    <row r="464" s="13" customFormat="1">
      <c r="A464" s="13"/>
      <c r="B464" s="237"/>
      <c r="C464" s="238"/>
      <c r="D464" s="232" t="s">
        <v>141</v>
      </c>
      <c r="E464" s="239" t="s">
        <v>1</v>
      </c>
      <c r="F464" s="240" t="s">
        <v>1168</v>
      </c>
      <c r="G464" s="238"/>
      <c r="H464" s="241">
        <v>31.5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7" t="s">
        <v>141</v>
      </c>
      <c r="AU464" s="247" t="s">
        <v>86</v>
      </c>
      <c r="AV464" s="13" t="s">
        <v>86</v>
      </c>
      <c r="AW464" s="13" t="s">
        <v>32</v>
      </c>
      <c r="AX464" s="13" t="s">
        <v>77</v>
      </c>
      <c r="AY464" s="247" t="s">
        <v>131</v>
      </c>
    </row>
    <row r="465" s="15" customFormat="1">
      <c r="A465" s="15"/>
      <c r="B465" s="270"/>
      <c r="C465" s="271"/>
      <c r="D465" s="232" t="s">
        <v>141</v>
      </c>
      <c r="E465" s="272" t="s">
        <v>1</v>
      </c>
      <c r="F465" s="273" t="s">
        <v>1169</v>
      </c>
      <c r="G465" s="271"/>
      <c r="H465" s="274">
        <v>31.5</v>
      </c>
      <c r="I465" s="275"/>
      <c r="J465" s="271"/>
      <c r="K465" s="271"/>
      <c r="L465" s="276"/>
      <c r="M465" s="277"/>
      <c r="N465" s="278"/>
      <c r="O465" s="278"/>
      <c r="P465" s="278"/>
      <c r="Q465" s="278"/>
      <c r="R465" s="278"/>
      <c r="S465" s="278"/>
      <c r="T465" s="279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80" t="s">
        <v>141</v>
      </c>
      <c r="AU465" s="280" t="s">
        <v>86</v>
      </c>
      <c r="AV465" s="15" t="s">
        <v>89</v>
      </c>
      <c r="AW465" s="15" t="s">
        <v>32</v>
      </c>
      <c r="AX465" s="15" t="s">
        <v>77</v>
      </c>
      <c r="AY465" s="280" t="s">
        <v>131</v>
      </c>
    </row>
    <row r="466" s="14" customFormat="1">
      <c r="A466" s="14"/>
      <c r="B466" s="248"/>
      <c r="C466" s="249"/>
      <c r="D466" s="232" t="s">
        <v>141</v>
      </c>
      <c r="E466" s="250" t="s">
        <v>1</v>
      </c>
      <c r="F466" s="251" t="s">
        <v>159</v>
      </c>
      <c r="G466" s="249"/>
      <c r="H466" s="252">
        <v>1028.5</v>
      </c>
      <c r="I466" s="253"/>
      <c r="J466" s="249"/>
      <c r="K466" s="249"/>
      <c r="L466" s="254"/>
      <c r="M466" s="255"/>
      <c r="N466" s="256"/>
      <c r="O466" s="256"/>
      <c r="P466" s="256"/>
      <c r="Q466" s="256"/>
      <c r="R466" s="256"/>
      <c r="S466" s="256"/>
      <c r="T466" s="25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8" t="s">
        <v>141</v>
      </c>
      <c r="AU466" s="258" t="s">
        <v>86</v>
      </c>
      <c r="AV466" s="14" t="s">
        <v>137</v>
      </c>
      <c r="AW466" s="14" t="s">
        <v>32</v>
      </c>
      <c r="AX466" s="14" t="s">
        <v>82</v>
      </c>
      <c r="AY466" s="258" t="s">
        <v>131</v>
      </c>
    </row>
    <row r="467" s="2" customFormat="1" ht="24.15" customHeight="1">
      <c r="A467" s="39"/>
      <c r="B467" s="40"/>
      <c r="C467" s="219" t="s">
        <v>532</v>
      </c>
      <c r="D467" s="219" t="s">
        <v>133</v>
      </c>
      <c r="E467" s="220" t="s">
        <v>1212</v>
      </c>
      <c r="F467" s="221" t="s">
        <v>1213</v>
      </c>
      <c r="G467" s="222" t="s">
        <v>136</v>
      </c>
      <c r="H467" s="223">
        <v>221.80000000000001</v>
      </c>
      <c r="I467" s="224"/>
      <c r="J467" s="225">
        <f>ROUND(I467*H467,2)</f>
        <v>0</v>
      </c>
      <c r="K467" s="221" t="s">
        <v>155</v>
      </c>
      <c r="L467" s="45"/>
      <c r="M467" s="226" t="s">
        <v>1</v>
      </c>
      <c r="N467" s="227" t="s">
        <v>42</v>
      </c>
      <c r="O467" s="92"/>
      <c r="P467" s="228">
        <f>O467*H467</f>
        <v>0</v>
      </c>
      <c r="Q467" s="228">
        <v>0</v>
      </c>
      <c r="R467" s="228">
        <f>Q467*H467</f>
        <v>0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137</v>
      </c>
      <c r="AT467" s="230" t="s">
        <v>133</v>
      </c>
      <c r="AU467" s="230" t="s">
        <v>86</v>
      </c>
      <c r="AY467" s="18" t="s">
        <v>131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82</v>
      </c>
      <c r="BK467" s="231">
        <f>ROUND(I467*H467,2)</f>
        <v>0</v>
      </c>
      <c r="BL467" s="18" t="s">
        <v>137</v>
      </c>
      <c r="BM467" s="230" t="s">
        <v>1214</v>
      </c>
    </row>
    <row r="468" s="2" customFormat="1">
      <c r="A468" s="39"/>
      <c r="B468" s="40"/>
      <c r="C468" s="41"/>
      <c r="D468" s="232" t="s">
        <v>139</v>
      </c>
      <c r="E468" s="41"/>
      <c r="F468" s="233" t="s">
        <v>1215</v>
      </c>
      <c r="G468" s="41"/>
      <c r="H468" s="41"/>
      <c r="I468" s="234"/>
      <c r="J468" s="41"/>
      <c r="K468" s="41"/>
      <c r="L468" s="45"/>
      <c r="M468" s="235"/>
      <c r="N468" s="236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139</v>
      </c>
      <c r="AU468" s="18" t="s">
        <v>86</v>
      </c>
    </row>
    <row r="469" s="13" customFormat="1">
      <c r="A469" s="13"/>
      <c r="B469" s="237"/>
      <c r="C469" s="238"/>
      <c r="D469" s="232" t="s">
        <v>141</v>
      </c>
      <c r="E469" s="239" t="s">
        <v>1</v>
      </c>
      <c r="F469" s="240" t="s">
        <v>1206</v>
      </c>
      <c r="G469" s="238"/>
      <c r="H469" s="241">
        <v>221.80000000000001</v>
      </c>
      <c r="I469" s="242"/>
      <c r="J469" s="238"/>
      <c r="K469" s="238"/>
      <c r="L469" s="243"/>
      <c r="M469" s="244"/>
      <c r="N469" s="245"/>
      <c r="O469" s="245"/>
      <c r="P469" s="245"/>
      <c r="Q469" s="245"/>
      <c r="R469" s="245"/>
      <c r="S469" s="245"/>
      <c r="T469" s="24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7" t="s">
        <v>141</v>
      </c>
      <c r="AU469" s="247" t="s">
        <v>86</v>
      </c>
      <c r="AV469" s="13" t="s">
        <v>86</v>
      </c>
      <c r="AW469" s="13" t="s">
        <v>32</v>
      </c>
      <c r="AX469" s="13" t="s">
        <v>77</v>
      </c>
      <c r="AY469" s="247" t="s">
        <v>131</v>
      </c>
    </row>
    <row r="470" s="15" customFormat="1">
      <c r="A470" s="15"/>
      <c r="B470" s="270"/>
      <c r="C470" s="271"/>
      <c r="D470" s="232" t="s">
        <v>141</v>
      </c>
      <c r="E470" s="272" t="s">
        <v>1</v>
      </c>
      <c r="F470" s="273" t="s">
        <v>1207</v>
      </c>
      <c r="G470" s="271"/>
      <c r="H470" s="274">
        <v>221.80000000000001</v>
      </c>
      <c r="I470" s="275"/>
      <c r="J470" s="271"/>
      <c r="K470" s="271"/>
      <c r="L470" s="276"/>
      <c r="M470" s="277"/>
      <c r="N470" s="278"/>
      <c r="O470" s="278"/>
      <c r="P470" s="278"/>
      <c r="Q470" s="278"/>
      <c r="R470" s="278"/>
      <c r="S470" s="278"/>
      <c r="T470" s="279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80" t="s">
        <v>141</v>
      </c>
      <c r="AU470" s="280" t="s">
        <v>86</v>
      </c>
      <c r="AV470" s="15" t="s">
        <v>89</v>
      </c>
      <c r="AW470" s="15" t="s">
        <v>32</v>
      </c>
      <c r="AX470" s="15" t="s">
        <v>77</v>
      </c>
      <c r="AY470" s="280" t="s">
        <v>131</v>
      </c>
    </row>
    <row r="471" s="14" customFormat="1">
      <c r="A471" s="14"/>
      <c r="B471" s="248"/>
      <c r="C471" s="249"/>
      <c r="D471" s="232" t="s">
        <v>141</v>
      </c>
      <c r="E471" s="250" t="s">
        <v>1</v>
      </c>
      <c r="F471" s="251" t="s">
        <v>159</v>
      </c>
      <c r="G471" s="249"/>
      <c r="H471" s="252">
        <v>221.80000000000001</v>
      </c>
      <c r="I471" s="253"/>
      <c r="J471" s="249"/>
      <c r="K471" s="249"/>
      <c r="L471" s="254"/>
      <c r="M471" s="255"/>
      <c r="N471" s="256"/>
      <c r="O471" s="256"/>
      <c r="P471" s="256"/>
      <c r="Q471" s="256"/>
      <c r="R471" s="256"/>
      <c r="S471" s="256"/>
      <c r="T471" s="257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8" t="s">
        <v>141</v>
      </c>
      <c r="AU471" s="258" t="s">
        <v>86</v>
      </c>
      <c r="AV471" s="14" t="s">
        <v>137</v>
      </c>
      <c r="AW471" s="14" t="s">
        <v>32</v>
      </c>
      <c r="AX471" s="14" t="s">
        <v>82</v>
      </c>
      <c r="AY471" s="258" t="s">
        <v>131</v>
      </c>
    </row>
    <row r="472" s="2" customFormat="1" ht="37.8" customHeight="1">
      <c r="A472" s="39"/>
      <c r="B472" s="40"/>
      <c r="C472" s="219" t="s">
        <v>537</v>
      </c>
      <c r="D472" s="219" t="s">
        <v>133</v>
      </c>
      <c r="E472" s="220" t="s">
        <v>1216</v>
      </c>
      <c r="F472" s="221" t="s">
        <v>1217</v>
      </c>
      <c r="G472" s="222" t="s">
        <v>136</v>
      </c>
      <c r="H472" s="223">
        <v>797</v>
      </c>
      <c r="I472" s="224"/>
      <c r="J472" s="225">
        <f>ROUND(I472*H472,2)</f>
        <v>0</v>
      </c>
      <c r="K472" s="221" t="s">
        <v>1</v>
      </c>
      <c r="L472" s="45"/>
      <c r="M472" s="226" t="s">
        <v>1</v>
      </c>
      <c r="N472" s="227" t="s">
        <v>42</v>
      </c>
      <c r="O472" s="92"/>
      <c r="P472" s="228">
        <f>O472*H472</f>
        <v>0</v>
      </c>
      <c r="Q472" s="228">
        <v>0</v>
      </c>
      <c r="R472" s="228">
        <f>Q472*H472</f>
        <v>0</v>
      </c>
      <c r="S472" s="228">
        <v>0</v>
      </c>
      <c r="T472" s="229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0" t="s">
        <v>137</v>
      </c>
      <c r="AT472" s="230" t="s">
        <v>133</v>
      </c>
      <c r="AU472" s="230" t="s">
        <v>86</v>
      </c>
      <c r="AY472" s="18" t="s">
        <v>131</v>
      </c>
      <c r="BE472" s="231">
        <f>IF(N472="základní",J472,0)</f>
        <v>0</v>
      </c>
      <c r="BF472" s="231">
        <f>IF(N472="snížená",J472,0)</f>
        <v>0</v>
      </c>
      <c r="BG472" s="231">
        <f>IF(N472="zákl. přenesená",J472,0)</f>
        <v>0</v>
      </c>
      <c r="BH472" s="231">
        <f>IF(N472="sníž. přenesená",J472,0)</f>
        <v>0</v>
      </c>
      <c r="BI472" s="231">
        <f>IF(N472="nulová",J472,0)</f>
        <v>0</v>
      </c>
      <c r="BJ472" s="18" t="s">
        <v>82</v>
      </c>
      <c r="BK472" s="231">
        <f>ROUND(I472*H472,2)</f>
        <v>0</v>
      </c>
      <c r="BL472" s="18" t="s">
        <v>137</v>
      </c>
      <c r="BM472" s="230" t="s">
        <v>1218</v>
      </c>
    </row>
    <row r="473" s="2" customFormat="1">
      <c r="A473" s="39"/>
      <c r="B473" s="40"/>
      <c r="C473" s="41"/>
      <c r="D473" s="232" t="s">
        <v>139</v>
      </c>
      <c r="E473" s="41"/>
      <c r="F473" s="233" t="s">
        <v>1217</v>
      </c>
      <c r="G473" s="41"/>
      <c r="H473" s="41"/>
      <c r="I473" s="234"/>
      <c r="J473" s="41"/>
      <c r="K473" s="41"/>
      <c r="L473" s="45"/>
      <c r="M473" s="235"/>
      <c r="N473" s="236"/>
      <c r="O473" s="92"/>
      <c r="P473" s="92"/>
      <c r="Q473" s="92"/>
      <c r="R473" s="92"/>
      <c r="S473" s="92"/>
      <c r="T473" s="93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139</v>
      </c>
      <c r="AU473" s="18" t="s">
        <v>86</v>
      </c>
    </row>
    <row r="474" s="13" customFormat="1">
      <c r="A474" s="13"/>
      <c r="B474" s="237"/>
      <c r="C474" s="238"/>
      <c r="D474" s="232" t="s">
        <v>141</v>
      </c>
      <c r="E474" s="239" t="s">
        <v>1</v>
      </c>
      <c r="F474" s="240" t="s">
        <v>1219</v>
      </c>
      <c r="G474" s="238"/>
      <c r="H474" s="241">
        <v>797</v>
      </c>
      <c r="I474" s="242"/>
      <c r="J474" s="238"/>
      <c r="K474" s="238"/>
      <c r="L474" s="243"/>
      <c r="M474" s="244"/>
      <c r="N474" s="245"/>
      <c r="O474" s="245"/>
      <c r="P474" s="245"/>
      <c r="Q474" s="245"/>
      <c r="R474" s="245"/>
      <c r="S474" s="245"/>
      <c r="T474" s="24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7" t="s">
        <v>141</v>
      </c>
      <c r="AU474" s="247" t="s">
        <v>86</v>
      </c>
      <c r="AV474" s="13" t="s">
        <v>86</v>
      </c>
      <c r="AW474" s="13" t="s">
        <v>32</v>
      </c>
      <c r="AX474" s="13" t="s">
        <v>77</v>
      </c>
      <c r="AY474" s="247" t="s">
        <v>131</v>
      </c>
    </row>
    <row r="475" s="15" customFormat="1">
      <c r="A475" s="15"/>
      <c r="B475" s="270"/>
      <c r="C475" s="271"/>
      <c r="D475" s="232" t="s">
        <v>141</v>
      </c>
      <c r="E475" s="272" t="s">
        <v>1</v>
      </c>
      <c r="F475" s="273" t="s">
        <v>1203</v>
      </c>
      <c r="G475" s="271"/>
      <c r="H475" s="274">
        <v>797</v>
      </c>
      <c r="I475" s="275"/>
      <c r="J475" s="271"/>
      <c r="K475" s="271"/>
      <c r="L475" s="276"/>
      <c r="M475" s="277"/>
      <c r="N475" s="278"/>
      <c r="O475" s="278"/>
      <c r="P475" s="278"/>
      <c r="Q475" s="278"/>
      <c r="R475" s="278"/>
      <c r="S475" s="278"/>
      <c r="T475" s="279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80" t="s">
        <v>141</v>
      </c>
      <c r="AU475" s="280" t="s">
        <v>86</v>
      </c>
      <c r="AV475" s="15" t="s">
        <v>89</v>
      </c>
      <c r="AW475" s="15" t="s">
        <v>32</v>
      </c>
      <c r="AX475" s="15" t="s">
        <v>77</v>
      </c>
      <c r="AY475" s="280" t="s">
        <v>131</v>
      </c>
    </row>
    <row r="476" s="14" customFormat="1">
      <c r="A476" s="14"/>
      <c r="B476" s="248"/>
      <c r="C476" s="249"/>
      <c r="D476" s="232" t="s">
        <v>141</v>
      </c>
      <c r="E476" s="250" t="s">
        <v>1</v>
      </c>
      <c r="F476" s="251" t="s">
        <v>159</v>
      </c>
      <c r="G476" s="249"/>
      <c r="H476" s="252">
        <v>797</v>
      </c>
      <c r="I476" s="253"/>
      <c r="J476" s="249"/>
      <c r="K476" s="249"/>
      <c r="L476" s="254"/>
      <c r="M476" s="255"/>
      <c r="N476" s="256"/>
      <c r="O476" s="256"/>
      <c r="P476" s="256"/>
      <c r="Q476" s="256"/>
      <c r="R476" s="256"/>
      <c r="S476" s="256"/>
      <c r="T476" s="257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8" t="s">
        <v>141</v>
      </c>
      <c r="AU476" s="258" t="s">
        <v>86</v>
      </c>
      <c r="AV476" s="14" t="s">
        <v>137</v>
      </c>
      <c r="AW476" s="14" t="s">
        <v>32</v>
      </c>
      <c r="AX476" s="14" t="s">
        <v>82</v>
      </c>
      <c r="AY476" s="258" t="s">
        <v>131</v>
      </c>
    </row>
    <row r="477" s="2" customFormat="1" ht="24.15" customHeight="1">
      <c r="A477" s="39"/>
      <c r="B477" s="40"/>
      <c r="C477" s="219" t="s">
        <v>541</v>
      </c>
      <c r="D477" s="219" t="s">
        <v>133</v>
      </c>
      <c r="E477" s="220" t="s">
        <v>1220</v>
      </c>
      <c r="F477" s="221" t="s">
        <v>1221</v>
      </c>
      <c r="G477" s="222" t="s">
        <v>136</v>
      </c>
      <c r="H477" s="223">
        <v>143</v>
      </c>
      <c r="I477" s="224"/>
      <c r="J477" s="225">
        <f>ROUND(I477*H477,2)</f>
        <v>0</v>
      </c>
      <c r="K477" s="221" t="s">
        <v>155</v>
      </c>
      <c r="L477" s="45"/>
      <c r="M477" s="226" t="s">
        <v>1</v>
      </c>
      <c r="N477" s="227" t="s">
        <v>42</v>
      </c>
      <c r="O477" s="92"/>
      <c r="P477" s="228">
        <f>O477*H477</f>
        <v>0</v>
      </c>
      <c r="Q477" s="228">
        <v>0</v>
      </c>
      <c r="R477" s="228">
        <f>Q477*H477</f>
        <v>0</v>
      </c>
      <c r="S477" s="228">
        <v>0</v>
      </c>
      <c r="T477" s="22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0" t="s">
        <v>137</v>
      </c>
      <c r="AT477" s="230" t="s">
        <v>133</v>
      </c>
      <c r="AU477" s="230" t="s">
        <v>86</v>
      </c>
      <c r="AY477" s="18" t="s">
        <v>131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82</v>
      </c>
      <c r="BK477" s="231">
        <f>ROUND(I477*H477,2)</f>
        <v>0</v>
      </c>
      <c r="BL477" s="18" t="s">
        <v>137</v>
      </c>
      <c r="BM477" s="230" t="s">
        <v>1222</v>
      </c>
    </row>
    <row r="478" s="2" customFormat="1">
      <c r="A478" s="39"/>
      <c r="B478" s="40"/>
      <c r="C478" s="41"/>
      <c r="D478" s="232" t="s">
        <v>139</v>
      </c>
      <c r="E478" s="41"/>
      <c r="F478" s="233" t="s">
        <v>1223</v>
      </c>
      <c r="G478" s="41"/>
      <c r="H478" s="41"/>
      <c r="I478" s="234"/>
      <c r="J478" s="41"/>
      <c r="K478" s="41"/>
      <c r="L478" s="45"/>
      <c r="M478" s="235"/>
      <c r="N478" s="236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139</v>
      </c>
      <c r="AU478" s="18" t="s">
        <v>86</v>
      </c>
    </row>
    <row r="479" s="13" customFormat="1">
      <c r="A479" s="13"/>
      <c r="B479" s="237"/>
      <c r="C479" s="238"/>
      <c r="D479" s="232" t="s">
        <v>141</v>
      </c>
      <c r="E479" s="239" t="s">
        <v>1</v>
      </c>
      <c r="F479" s="240" t="s">
        <v>756</v>
      </c>
      <c r="G479" s="238"/>
      <c r="H479" s="241">
        <v>106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7" t="s">
        <v>141</v>
      </c>
      <c r="AU479" s="247" t="s">
        <v>86</v>
      </c>
      <c r="AV479" s="13" t="s">
        <v>86</v>
      </c>
      <c r="AW479" s="13" t="s">
        <v>32</v>
      </c>
      <c r="AX479" s="13" t="s">
        <v>77</v>
      </c>
      <c r="AY479" s="247" t="s">
        <v>131</v>
      </c>
    </row>
    <row r="480" s="15" customFormat="1">
      <c r="A480" s="15"/>
      <c r="B480" s="270"/>
      <c r="C480" s="271"/>
      <c r="D480" s="232" t="s">
        <v>141</v>
      </c>
      <c r="E480" s="272" t="s">
        <v>1</v>
      </c>
      <c r="F480" s="273" t="s">
        <v>1157</v>
      </c>
      <c r="G480" s="271"/>
      <c r="H480" s="274">
        <v>106</v>
      </c>
      <c r="I480" s="275"/>
      <c r="J480" s="271"/>
      <c r="K480" s="271"/>
      <c r="L480" s="276"/>
      <c r="M480" s="277"/>
      <c r="N480" s="278"/>
      <c r="O480" s="278"/>
      <c r="P480" s="278"/>
      <c r="Q480" s="278"/>
      <c r="R480" s="278"/>
      <c r="S480" s="278"/>
      <c r="T480" s="279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80" t="s">
        <v>141</v>
      </c>
      <c r="AU480" s="280" t="s">
        <v>86</v>
      </c>
      <c r="AV480" s="15" t="s">
        <v>89</v>
      </c>
      <c r="AW480" s="15" t="s">
        <v>32</v>
      </c>
      <c r="AX480" s="15" t="s">
        <v>77</v>
      </c>
      <c r="AY480" s="280" t="s">
        <v>131</v>
      </c>
    </row>
    <row r="481" s="13" customFormat="1">
      <c r="A481" s="13"/>
      <c r="B481" s="237"/>
      <c r="C481" s="238"/>
      <c r="D481" s="232" t="s">
        <v>141</v>
      </c>
      <c r="E481" s="239" t="s">
        <v>1</v>
      </c>
      <c r="F481" s="240" t="s">
        <v>374</v>
      </c>
      <c r="G481" s="238"/>
      <c r="H481" s="241">
        <v>37</v>
      </c>
      <c r="I481" s="242"/>
      <c r="J481" s="238"/>
      <c r="K481" s="238"/>
      <c r="L481" s="243"/>
      <c r="M481" s="244"/>
      <c r="N481" s="245"/>
      <c r="O481" s="245"/>
      <c r="P481" s="245"/>
      <c r="Q481" s="245"/>
      <c r="R481" s="245"/>
      <c r="S481" s="245"/>
      <c r="T481" s="24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7" t="s">
        <v>141</v>
      </c>
      <c r="AU481" s="247" t="s">
        <v>86</v>
      </c>
      <c r="AV481" s="13" t="s">
        <v>86</v>
      </c>
      <c r="AW481" s="13" t="s">
        <v>32</v>
      </c>
      <c r="AX481" s="13" t="s">
        <v>77</v>
      </c>
      <c r="AY481" s="247" t="s">
        <v>131</v>
      </c>
    </row>
    <row r="482" s="15" customFormat="1">
      <c r="A482" s="15"/>
      <c r="B482" s="270"/>
      <c r="C482" s="271"/>
      <c r="D482" s="232" t="s">
        <v>141</v>
      </c>
      <c r="E482" s="272" t="s">
        <v>1</v>
      </c>
      <c r="F482" s="273" t="s">
        <v>1158</v>
      </c>
      <c r="G482" s="271"/>
      <c r="H482" s="274">
        <v>37</v>
      </c>
      <c r="I482" s="275"/>
      <c r="J482" s="271"/>
      <c r="K482" s="271"/>
      <c r="L482" s="276"/>
      <c r="M482" s="277"/>
      <c r="N482" s="278"/>
      <c r="O482" s="278"/>
      <c r="P482" s="278"/>
      <c r="Q482" s="278"/>
      <c r="R482" s="278"/>
      <c r="S482" s="278"/>
      <c r="T482" s="279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80" t="s">
        <v>141</v>
      </c>
      <c r="AU482" s="280" t="s">
        <v>86</v>
      </c>
      <c r="AV482" s="15" t="s">
        <v>89</v>
      </c>
      <c r="AW482" s="15" t="s">
        <v>32</v>
      </c>
      <c r="AX482" s="15" t="s">
        <v>77</v>
      </c>
      <c r="AY482" s="280" t="s">
        <v>131</v>
      </c>
    </row>
    <row r="483" s="14" customFormat="1">
      <c r="A483" s="14"/>
      <c r="B483" s="248"/>
      <c r="C483" s="249"/>
      <c r="D483" s="232" t="s">
        <v>141</v>
      </c>
      <c r="E483" s="250" t="s">
        <v>1</v>
      </c>
      <c r="F483" s="251" t="s">
        <v>159</v>
      </c>
      <c r="G483" s="249"/>
      <c r="H483" s="252">
        <v>143</v>
      </c>
      <c r="I483" s="253"/>
      <c r="J483" s="249"/>
      <c r="K483" s="249"/>
      <c r="L483" s="254"/>
      <c r="M483" s="255"/>
      <c r="N483" s="256"/>
      <c r="O483" s="256"/>
      <c r="P483" s="256"/>
      <c r="Q483" s="256"/>
      <c r="R483" s="256"/>
      <c r="S483" s="256"/>
      <c r="T483" s="257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8" t="s">
        <v>141</v>
      </c>
      <c r="AU483" s="258" t="s">
        <v>86</v>
      </c>
      <c r="AV483" s="14" t="s">
        <v>137</v>
      </c>
      <c r="AW483" s="14" t="s">
        <v>32</v>
      </c>
      <c r="AX483" s="14" t="s">
        <v>82</v>
      </c>
      <c r="AY483" s="258" t="s">
        <v>131</v>
      </c>
    </row>
    <row r="484" s="2" customFormat="1" ht="37.8" customHeight="1">
      <c r="A484" s="39"/>
      <c r="B484" s="40"/>
      <c r="C484" s="219" t="s">
        <v>546</v>
      </c>
      <c r="D484" s="219" t="s">
        <v>133</v>
      </c>
      <c r="E484" s="220" t="s">
        <v>1224</v>
      </c>
      <c r="F484" s="221" t="s">
        <v>1225</v>
      </c>
      <c r="G484" s="222" t="s">
        <v>136</v>
      </c>
      <c r="H484" s="223">
        <v>31.5</v>
      </c>
      <c r="I484" s="224"/>
      <c r="J484" s="225">
        <f>ROUND(I484*H484,2)</f>
        <v>0</v>
      </c>
      <c r="K484" s="221" t="s">
        <v>1</v>
      </c>
      <c r="L484" s="45"/>
      <c r="M484" s="226" t="s">
        <v>1</v>
      </c>
      <c r="N484" s="227" t="s">
        <v>42</v>
      </c>
      <c r="O484" s="92"/>
      <c r="P484" s="228">
        <f>O484*H484</f>
        <v>0</v>
      </c>
      <c r="Q484" s="228">
        <v>0</v>
      </c>
      <c r="R484" s="228">
        <f>Q484*H484</f>
        <v>0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137</v>
      </c>
      <c r="AT484" s="230" t="s">
        <v>133</v>
      </c>
      <c r="AU484" s="230" t="s">
        <v>86</v>
      </c>
      <c r="AY484" s="18" t="s">
        <v>131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82</v>
      </c>
      <c r="BK484" s="231">
        <f>ROUND(I484*H484,2)</f>
        <v>0</v>
      </c>
      <c r="BL484" s="18" t="s">
        <v>137</v>
      </c>
      <c r="BM484" s="230" t="s">
        <v>1226</v>
      </c>
    </row>
    <row r="485" s="2" customFormat="1">
      <c r="A485" s="39"/>
      <c r="B485" s="40"/>
      <c r="C485" s="41"/>
      <c r="D485" s="232" t="s">
        <v>139</v>
      </c>
      <c r="E485" s="41"/>
      <c r="F485" s="233" t="s">
        <v>1225</v>
      </c>
      <c r="G485" s="41"/>
      <c r="H485" s="41"/>
      <c r="I485" s="234"/>
      <c r="J485" s="41"/>
      <c r="K485" s="41"/>
      <c r="L485" s="45"/>
      <c r="M485" s="235"/>
      <c r="N485" s="236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139</v>
      </c>
      <c r="AU485" s="18" t="s">
        <v>86</v>
      </c>
    </row>
    <row r="486" s="13" customFormat="1">
      <c r="A486" s="13"/>
      <c r="B486" s="237"/>
      <c r="C486" s="238"/>
      <c r="D486" s="232" t="s">
        <v>141</v>
      </c>
      <c r="E486" s="239" t="s">
        <v>1</v>
      </c>
      <c r="F486" s="240" t="s">
        <v>1168</v>
      </c>
      <c r="G486" s="238"/>
      <c r="H486" s="241">
        <v>31.5</v>
      </c>
      <c r="I486" s="242"/>
      <c r="J486" s="238"/>
      <c r="K486" s="238"/>
      <c r="L486" s="243"/>
      <c r="M486" s="244"/>
      <c r="N486" s="245"/>
      <c r="O486" s="245"/>
      <c r="P486" s="245"/>
      <c r="Q486" s="245"/>
      <c r="R486" s="245"/>
      <c r="S486" s="245"/>
      <c r="T486" s="24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7" t="s">
        <v>141</v>
      </c>
      <c r="AU486" s="247" t="s">
        <v>86</v>
      </c>
      <c r="AV486" s="13" t="s">
        <v>86</v>
      </c>
      <c r="AW486" s="13" t="s">
        <v>32</v>
      </c>
      <c r="AX486" s="13" t="s">
        <v>77</v>
      </c>
      <c r="AY486" s="247" t="s">
        <v>131</v>
      </c>
    </row>
    <row r="487" s="15" customFormat="1">
      <c r="A487" s="15"/>
      <c r="B487" s="270"/>
      <c r="C487" s="271"/>
      <c r="D487" s="232" t="s">
        <v>141</v>
      </c>
      <c r="E487" s="272" t="s">
        <v>1</v>
      </c>
      <c r="F487" s="273" t="s">
        <v>1169</v>
      </c>
      <c r="G487" s="271"/>
      <c r="H487" s="274">
        <v>31.5</v>
      </c>
      <c r="I487" s="275"/>
      <c r="J487" s="271"/>
      <c r="K487" s="271"/>
      <c r="L487" s="276"/>
      <c r="M487" s="277"/>
      <c r="N487" s="278"/>
      <c r="O487" s="278"/>
      <c r="P487" s="278"/>
      <c r="Q487" s="278"/>
      <c r="R487" s="278"/>
      <c r="S487" s="278"/>
      <c r="T487" s="279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80" t="s">
        <v>141</v>
      </c>
      <c r="AU487" s="280" t="s">
        <v>86</v>
      </c>
      <c r="AV487" s="15" t="s">
        <v>89</v>
      </c>
      <c r="AW487" s="15" t="s">
        <v>32</v>
      </c>
      <c r="AX487" s="15" t="s">
        <v>77</v>
      </c>
      <c r="AY487" s="280" t="s">
        <v>131</v>
      </c>
    </row>
    <row r="488" s="14" customFormat="1">
      <c r="A488" s="14"/>
      <c r="B488" s="248"/>
      <c r="C488" s="249"/>
      <c r="D488" s="232" t="s">
        <v>141</v>
      </c>
      <c r="E488" s="250" t="s">
        <v>1</v>
      </c>
      <c r="F488" s="251" t="s">
        <v>159</v>
      </c>
      <c r="G488" s="249"/>
      <c r="H488" s="252">
        <v>31.5</v>
      </c>
      <c r="I488" s="253"/>
      <c r="J488" s="249"/>
      <c r="K488" s="249"/>
      <c r="L488" s="254"/>
      <c r="M488" s="255"/>
      <c r="N488" s="256"/>
      <c r="O488" s="256"/>
      <c r="P488" s="256"/>
      <c r="Q488" s="256"/>
      <c r="R488" s="256"/>
      <c r="S488" s="256"/>
      <c r="T488" s="257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8" t="s">
        <v>141</v>
      </c>
      <c r="AU488" s="258" t="s">
        <v>86</v>
      </c>
      <c r="AV488" s="14" t="s">
        <v>137</v>
      </c>
      <c r="AW488" s="14" t="s">
        <v>32</v>
      </c>
      <c r="AX488" s="14" t="s">
        <v>82</v>
      </c>
      <c r="AY488" s="258" t="s">
        <v>131</v>
      </c>
    </row>
    <row r="489" s="2" customFormat="1" ht="24.15" customHeight="1">
      <c r="A489" s="39"/>
      <c r="B489" s="40"/>
      <c r="C489" s="219" t="s">
        <v>550</v>
      </c>
      <c r="D489" s="219" t="s">
        <v>133</v>
      </c>
      <c r="E489" s="220" t="s">
        <v>1227</v>
      </c>
      <c r="F489" s="221" t="s">
        <v>1228</v>
      </c>
      <c r="G489" s="222" t="s">
        <v>136</v>
      </c>
      <c r="H489" s="223">
        <v>17</v>
      </c>
      <c r="I489" s="224"/>
      <c r="J489" s="225">
        <f>ROUND(I489*H489,2)</f>
        <v>0</v>
      </c>
      <c r="K489" s="221" t="s">
        <v>155</v>
      </c>
      <c r="L489" s="45"/>
      <c r="M489" s="226" t="s">
        <v>1</v>
      </c>
      <c r="N489" s="227" t="s">
        <v>42</v>
      </c>
      <c r="O489" s="92"/>
      <c r="P489" s="228">
        <f>O489*H489</f>
        <v>0</v>
      </c>
      <c r="Q489" s="228">
        <v>0.083500000000000005</v>
      </c>
      <c r="R489" s="228">
        <f>Q489*H489</f>
        <v>1.4195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137</v>
      </c>
      <c r="AT489" s="230" t="s">
        <v>133</v>
      </c>
      <c r="AU489" s="230" t="s">
        <v>86</v>
      </c>
      <c r="AY489" s="18" t="s">
        <v>131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82</v>
      </c>
      <c r="BK489" s="231">
        <f>ROUND(I489*H489,2)</f>
        <v>0</v>
      </c>
      <c r="BL489" s="18" t="s">
        <v>137</v>
      </c>
      <c r="BM489" s="230" t="s">
        <v>1229</v>
      </c>
    </row>
    <row r="490" s="2" customFormat="1">
      <c r="A490" s="39"/>
      <c r="B490" s="40"/>
      <c r="C490" s="41"/>
      <c r="D490" s="232" t="s">
        <v>139</v>
      </c>
      <c r="E490" s="41"/>
      <c r="F490" s="233" t="s">
        <v>1230</v>
      </c>
      <c r="G490" s="41"/>
      <c r="H490" s="41"/>
      <c r="I490" s="234"/>
      <c r="J490" s="41"/>
      <c r="K490" s="41"/>
      <c r="L490" s="45"/>
      <c r="M490" s="235"/>
      <c r="N490" s="236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139</v>
      </c>
      <c r="AU490" s="18" t="s">
        <v>86</v>
      </c>
    </row>
    <row r="491" s="13" customFormat="1">
      <c r="A491" s="13"/>
      <c r="B491" s="237"/>
      <c r="C491" s="238"/>
      <c r="D491" s="232" t="s">
        <v>141</v>
      </c>
      <c r="E491" s="239" t="s">
        <v>1</v>
      </c>
      <c r="F491" s="240" t="s">
        <v>245</v>
      </c>
      <c r="G491" s="238"/>
      <c r="H491" s="241">
        <v>17</v>
      </c>
      <c r="I491" s="242"/>
      <c r="J491" s="238"/>
      <c r="K491" s="238"/>
      <c r="L491" s="243"/>
      <c r="M491" s="244"/>
      <c r="N491" s="245"/>
      <c r="O491" s="245"/>
      <c r="P491" s="245"/>
      <c r="Q491" s="245"/>
      <c r="R491" s="245"/>
      <c r="S491" s="245"/>
      <c r="T491" s="24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7" t="s">
        <v>141</v>
      </c>
      <c r="AU491" s="247" t="s">
        <v>86</v>
      </c>
      <c r="AV491" s="13" t="s">
        <v>86</v>
      </c>
      <c r="AW491" s="13" t="s">
        <v>32</v>
      </c>
      <c r="AX491" s="13" t="s">
        <v>82</v>
      </c>
      <c r="AY491" s="247" t="s">
        <v>131</v>
      </c>
    </row>
    <row r="492" s="2" customFormat="1" ht="16.5" customHeight="1">
      <c r="A492" s="39"/>
      <c r="B492" s="40"/>
      <c r="C492" s="260" t="s">
        <v>556</v>
      </c>
      <c r="D492" s="260" t="s">
        <v>232</v>
      </c>
      <c r="E492" s="261" t="s">
        <v>381</v>
      </c>
      <c r="F492" s="262" t="s">
        <v>382</v>
      </c>
      <c r="G492" s="263" t="s">
        <v>298</v>
      </c>
      <c r="H492" s="264">
        <v>3.0299999999999998</v>
      </c>
      <c r="I492" s="265"/>
      <c r="J492" s="266">
        <f>ROUND(I492*H492,2)</f>
        <v>0</v>
      </c>
      <c r="K492" s="262" t="s">
        <v>155</v>
      </c>
      <c r="L492" s="267"/>
      <c r="M492" s="268" t="s">
        <v>1</v>
      </c>
      <c r="N492" s="269" t="s">
        <v>42</v>
      </c>
      <c r="O492" s="92"/>
      <c r="P492" s="228">
        <f>O492*H492</f>
        <v>0</v>
      </c>
      <c r="Q492" s="228">
        <v>1.1200000000000001</v>
      </c>
      <c r="R492" s="228">
        <f>Q492*H492</f>
        <v>3.3936000000000002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183</v>
      </c>
      <c r="AT492" s="230" t="s">
        <v>232</v>
      </c>
      <c r="AU492" s="230" t="s">
        <v>86</v>
      </c>
      <c r="AY492" s="18" t="s">
        <v>131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82</v>
      </c>
      <c r="BK492" s="231">
        <f>ROUND(I492*H492,2)</f>
        <v>0</v>
      </c>
      <c r="BL492" s="18" t="s">
        <v>137</v>
      </c>
      <c r="BM492" s="230" t="s">
        <v>1231</v>
      </c>
    </row>
    <row r="493" s="2" customFormat="1">
      <c r="A493" s="39"/>
      <c r="B493" s="40"/>
      <c r="C493" s="41"/>
      <c r="D493" s="232" t="s">
        <v>139</v>
      </c>
      <c r="E493" s="41"/>
      <c r="F493" s="233" t="s">
        <v>382</v>
      </c>
      <c r="G493" s="41"/>
      <c r="H493" s="41"/>
      <c r="I493" s="234"/>
      <c r="J493" s="41"/>
      <c r="K493" s="41"/>
      <c r="L493" s="45"/>
      <c r="M493" s="235"/>
      <c r="N493" s="236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139</v>
      </c>
      <c r="AU493" s="18" t="s">
        <v>86</v>
      </c>
    </row>
    <row r="494" s="13" customFormat="1">
      <c r="A494" s="13"/>
      <c r="B494" s="237"/>
      <c r="C494" s="238"/>
      <c r="D494" s="232" t="s">
        <v>141</v>
      </c>
      <c r="E494" s="239" t="s">
        <v>1</v>
      </c>
      <c r="F494" s="240" t="s">
        <v>1232</v>
      </c>
      <c r="G494" s="238"/>
      <c r="H494" s="241">
        <v>3.0299999999999998</v>
      </c>
      <c r="I494" s="242"/>
      <c r="J494" s="238"/>
      <c r="K494" s="238"/>
      <c r="L494" s="243"/>
      <c r="M494" s="244"/>
      <c r="N494" s="245"/>
      <c r="O494" s="245"/>
      <c r="P494" s="245"/>
      <c r="Q494" s="245"/>
      <c r="R494" s="245"/>
      <c r="S494" s="245"/>
      <c r="T494" s="24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7" t="s">
        <v>141</v>
      </c>
      <c r="AU494" s="247" t="s">
        <v>86</v>
      </c>
      <c r="AV494" s="13" t="s">
        <v>86</v>
      </c>
      <c r="AW494" s="13" t="s">
        <v>32</v>
      </c>
      <c r="AX494" s="13" t="s">
        <v>77</v>
      </c>
      <c r="AY494" s="247" t="s">
        <v>131</v>
      </c>
    </row>
    <row r="495" s="14" customFormat="1">
      <c r="A495" s="14"/>
      <c r="B495" s="248"/>
      <c r="C495" s="249"/>
      <c r="D495" s="232" t="s">
        <v>141</v>
      </c>
      <c r="E495" s="250" t="s">
        <v>1</v>
      </c>
      <c r="F495" s="251" t="s">
        <v>159</v>
      </c>
      <c r="G495" s="249"/>
      <c r="H495" s="252">
        <v>3.0299999999999998</v>
      </c>
      <c r="I495" s="253"/>
      <c r="J495" s="249"/>
      <c r="K495" s="249"/>
      <c r="L495" s="254"/>
      <c r="M495" s="255"/>
      <c r="N495" s="256"/>
      <c r="O495" s="256"/>
      <c r="P495" s="256"/>
      <c r="Q495" s="256"/>
      <c r="R495" s="256"/>
      <c r="S495" s="256"/>
      <c r="T495" s="257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8" t="s">
        <v>141</v>
      </c>
      <c r="AU495" s="258" t="s">
        <v>86</v>
      </c>
      <c r="AV495" s="14" t="s">
        <v>137</v>
      </c>
      <c r="AW495" s="14" t="s">
        <v>32</v>
      </c>
      <c r="AX495" s="14" t="s">
        <v>82</v>
      </c>
      <c r="AY495" s="258" t="s">
        <v>131</v>
      </c>
    </row>
    <row r="496" s="2" customFormat="1" ht="24.15" customHeight="1">
      <c r="A496" s="39"/>
      <c r="B496" s="40"/>
      <c r="C496" s="219" t="s">
        <v>562</v>
      </c>
      <c r="D496" s="219" t="s">
        <v>133</v>
      </c>
      <c r="E496" s="220" t="s">
        <v>386</v>
      </c>
      <c r="F496" s="221" t="s">
        <v>387</v>
      </c>
      <c r="G496" s="222" t="s">
        <v>388</v>
      </c>
      <c r="H496" s="223">
        <v>1</v>
      </c>
      <c r="I496" s="224"/>
      <c r="J496" s="225">
        <f>ROUND(I496*H496,2)</f>
        <v>0</v>
      </c>
      <c r="K496" s="221" t="s">
        <v>1</v>
      </c>
      <c r="L496" s="45"/>
      <c r="M496" s="226" t="s">
        <v>1</v>
      </c>
      <c r="N496" s="227" t="s">
        <v>42</v>
      </c>
      <c r="O496" s="92"/>
      <c r="P496" s="228">
        <f>O496*H496</f>
        <v>0</v>
      </c>
      <c r="Q496" s="228">
        <v>0</v>
      </c>
      <c r="R496" s="228">
        <f>Q496*H496</f>
        <v>0</v>
      </c>
      <c r="S496" s="228">
        <v>0</v>
      </c>
      <c r="T496" s="229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0" t="s">
        <v>137</v>
      </c>
      <c r="AT496" s="230" t="s">
        <v>133</v>
      </c>
      <c r="AU496" s="230" t="s">
        <v>86</v>
      </c>
      <c r="AY496" s="18" t="s">
        <v>131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18" t="s">
        <v>82</v>
      </c>
      <c r="BK496" s="231">
        <f>ROUND(I496*H496,2)</f>
        <v>0</v>
      </c>
      <c r="BL496" s="18" t="s">
        <v>137</v>
      </c>
      <c r="BM496" s="230" t="s">
        <v>1233</v>
      </c>
    </row>
    <row r="497" s="2" customFormat="1">
      <c r="A497" s="39"/>
      <c r="B497" s="40"/>
      <c r="C497" s="41"/>
      <c r="D497" s="232" t="s">
        <v>139</v>
      </c>
      <c r="E497" s="41"/>
      <c r="F497" s="233" t="s">
        <v>387</v>
      </c>
      <c r="G497" s="41"/>
      <c r="H497" s="41"/>
      <c r="I497" s="234"/>
      <c r="J497" s="41"/>
      <c r="K497" s="41"/>
      <c r="L497" s="45"/>
      <c r="M497" s="235"/>
      <c r="N497" s="236"/>
      <c r="O497" s="92"/>
      <c r="P497" s="92"/>
      <c r="Q497" s="92"/>
      <c r="R497" s="92"/>
      <c r="S497" s="92"/>
      <c r="T497" s="93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139</v>
      </c>
      <c r="AU497" s="18" t="s">
        <v>86</v>
      </c>
    </row>
    <row r="498" s="13" customFormat="1">
      <c r="A498" s="13"/>
      <c r="B498" s="237"/>
      <c r="C498" s="238"/>
      <c r="D498" s="232" t="s">
        <v>141</v>
      </c>
      <c r="E498" s="239" t="s">
        <v>1</v>
      </c>
      <c r="F498" s="240" t="s">
        <v>1234</v>
      </c>
      <c r="G498" s="238"/>
      <c r="H498" s="241">
        <v>1</v>
      </c>
      <c r="I498" s="242"/>
      <c r="J498" s="238"/>
      <c r="K498" s="238"/>
      <c r="L498" s="243"/>
      <c r="M498" s="244"/>
      <c r="N498" s="245"/>
      <c r="O498" s="245"/>
      <c r="P498" s="245"/>
      <c r="Q498" s="245"/>
      <c r="R498" s="245"/>
      <c r="S498" s="245"/>
      <c r="T498" s="246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7" t="s">
        <v>141</v>
      </c>
      <c r="AU498" s="247" t="s">
        <v>86</v>
      </c>
      <c r="AV498" s="13" t="s">
        <v>86</v>
      </c>
      <c r="AW498" s="13" t="s">
        <v>32</v>
      </c>
      <c r="AX498" s="13" t="s">
        <v>82</v>
      </c>
      <c r="AY498" s="247" t="s">
        <v>131</v>
      </c>
    </row>
    <row r="499" s="2" customFormat="1" ht="33" customHeight="1">
      <c r="A499" s="39"/>
      <c r="B499" s="40"/>
      <c r="C499" s="219" t="s">
        <v>567</v>
      </c>
      <c r="D499" s="219" t="s">
        <v>133</v>
      </c>
      <c r="E499" s="220" t="s">
        <v>1235</v>
      </c>
      <c r="F499" s="221" t="s">
        <v>1236</v>
      </c>
      <c r="G499" s="222" t="s">
        <v>136</v>
      </c>
      <c r="H499" s="223">
        <v>17</v>
      </c>
      <c r="I499" s="224"/>
      <c r="J499" s="225">
        <f>ROUND(I499*H499,2)</f>
        <v>0</v>
      </c>
      <c r="K499" s="221" t="s">
        <v>1</v>
      </c>
      <c r="L499" s="45"/>
      <c r="M499" s="226" t="s">
        <v>1</v>
      </c>
      <c r="N499" s="227" t="s">
        <v>42</v>
      </c>
      <c r="O499" s="92"/>
      <c r="P499" s="228">
        <f>O499*H499</f>
        <v>0</v>
      </c>
      <c r="Q499" s="228">
        <v>0.19536000000000001</v>
      </c>
      <c r="R499" s="228">
        <f>Q499*H499</f>
        <v>3.3211200000000001</v>
      </c>
      <c r="S499" s="228">
        <v>0</v>
      </c>
      <c r="T499" s="22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0" t="s">
        <v>137</v>
      </c>
      <c r="AT499" s="230" t="s">
        <v>133</v>
      </c>
      <c r="AU499" s="230" t="s">
        <v>86</v>
      </c>
      <c r="AY499" s="18" t="s">
        <v>131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8" t="s">
        <v>82</v>
      </c>
      <c r="BK499" s="231">
        <f>ROUND(I499*H499,2)</f>
        <v>0</v>
      </c>
      <c r="BL499" s="18" t="s">
        <v>137</v>
      </c>
      <c r="BM499" s="230" t="s">
        <v>1237</v>
      </c>
    </row>
    <row r="500" s="2" customFormat="1">
      <c r="A500" s="39"/>
      <c r="B500" s="40"/>
      <c r="C500" s="41"/>
      <c r="D500" s="232" t="s">
        <v>139</v>
      </c>
      <c r="E500" s="41"/>
      <c r="F500" s="233" t="s">
        <v>1238</v>
      </c>
      <c r="G500" s="41"/>
      <c r="H500" s="41"/>
      <c r="I500" s="234"/>
      <c r="J500" s="41"/>
      <c r="K500" s="41"/>
      <c r="L500" s="45"/>
      <c r="M500" s="235"/>
      <c r="N500" s="236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139</v>
      </c>
      <c r="AU500" s="18" t="s">
        <v>86</v>
      </c>
    </row>
    <row r="501" s="2" customFormat="1">
      <c r="A501" s="39"/>
      <c r="B501" s="40"/>
      <c r="C501" s="41"/>
      <c r="D501" s="232" t="s">
        <v>165</v>
      </c>
      <c r="E501" s="41"/>
      <c r="F501" s="259" t="s">
        <v>1239</v>
      </c>
      <c r="G501" s="41"/>
      <c r="H501" s="41"/>
      <c r="I501" s="234"/>
      <c r="J501" s="41"/>
      <c r="K501" s="41"/>
      <c r="L501" s="45"/>
      <c r="M501" s="235"/>
      <c r="N501" s="236"/>
      <c r="O501" s="92"/>
      <c r="P501" s="92"/>
      <c r="Q501" s="92"/>
      <c r="R501" s="92"/>
      <c r="S501" s="92"/>
      <c r="T501" s="93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165</v>
      </c>
      <c r="AU501" s="18" t="s">
        <v>86</v>
      </c>
    </row>
    <row r="502" s="13" customFormat="1">
      <c r="A502" s="13"/>
      <c r="B502" s="237"/>
      <c r="C502" s="238"/>
      <c r="D502" s="232" t="s">
        <v>141</v>
      </c>
      <c r="E502" s="239" t="s">
        <v>1</v>
      </c>
      <c r="F502" s="240" t="s">
        <v>245</v>
      </c>
      <c r="G502" s="238"/>
      <c r="H502" s="241">
        <v>17</v>
      </c>
      <c r="I502" s="242"/>
      <c r="J502" s="238"/>
      <c r="K502" s="238"/>
      <c r="L502" s="243"/>
      <c r="M502" s="244"/>
      <c r="N502" s="245"/>
      <c r="O502" s="245"/>
      <c r="P502" s="245"/>
      <c r="Q502" s="245"/>
      <c r="R502" s="245"/>
      <c r="S502" s="245"/>
      <c r="T502" s="24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7" t="s">
        <v>141</v>
      </c>
      <c r="AU502" s="247" t="s">
        <v>86</v>
      </c>
      <c r="AV502" s="13" t="s">
        <v>86</v>
      </c>
      <c r="AW502" s="13" t="s">
        <v>32</v>
      </c>
      <c r="AX502" s="13" t="s">
        <v>77</v>
      </c>
      <c r="AY502" s="247" t="s">
        <v>131</v>
      </c>
    </row>
    <row r="503" s="15" customFormat="1">
      <c r="A503" s="15"/>
      <c r="B503" s="270"/>
      <c r="C503" s="271"/>
      <c r="D503" s="232" t="s">
        <v>141</v>
      </c>
      <c r="E503" s="272" t="s">
        <v>1</v>
      </c>
      <c r="F503" s="273" t="s">
        <v>1175</v>
      </c>
      <c r="G503" s="271"/>
      <c r="H503" s="274">
        <v>17</v>
      </c>
      <c r="I503" s="275"/>
      <c r="J503" s="271"/>
      <c r="K503" s="271"/>
      <c r="L503" s="276"/>
      <c r="M503" s="277"/>
      <c r="N503" s="278"/>
      <c r="O503" s="278"/>
      <c r="P503" s="278"/>
      <c r="Q503" s="278"/>
      <c r="R503" s="278"/>
      <c r="S503" s="278"/>
      <c r="T503" s="279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80" t="s">
        <v>141</v>
      </c>
      <c r="AU503" s="280" t="s">
        <v>86</v>
      </c>
      <c r="AV503" s="15" t="s">
        <v>89</v>
      </c>
      <c r="AW503" s="15" t="s">
        <v>32</v>
      </c>
      <c r="AX503" s="15" t="s">
        <v>77</v>
      </c>
      <c r="AY503" s="280" t="s">
        <v>131</v>
      </c>
    </row>
    <row r="504" s="14" customFormat="1">
      <c r="A504" s="14"/>
      <c r="B504" s="248"/>
      <c r="C504" s="249"/>
      <c r="D504" s="232" t="s">
        <v>141</v>
      </c>
      <c r="E504" s="250" t="s">
        <v>1</v>
      </c>
      <c r="F504" s="251" t="s">
        <v>159</v>
      </c>
      <c r="G504" s="249"/>
      <c r="H504" s="252">
        <v>17</v>
      </c>
      <c r="I504" s="253"/>
      <c r="J504" s="249"/>
      <c r="K504" s="249"/>
      <c r="L504" s="254"/>
      <c r="M504" s="255"/>
      <c r="N504" s="256"/>
      <c r="O504" s="256"/>
      <c r="P504" s="256"/>
      <c r="Q504" s="256"/>
      <c r="R504" s="256"/>
      <c r="S504" s="256"/>
      <c r="T504" s="25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8" t="s">
        <v>141</v>
      </c>
      <c r="AU504" s="258" t="s">
        <v>86</v>
      </c>
      <c r="AV504" s="14" t="s">
        <v>137</v>
      </c>
      <c r="AW504" s="14" t="s">
        <v>32</v>
      </c>
      <c r="AX504" s="14" t="s">
        <v>82</v>
      </c>
      <c r="AY504" s="258" t="s">
        <v>131</v>
      </c>
    </row>
    <row r="505" s="2" customFormat="1" ht="33" customHeight="1">
      <c r="A505" s="39"/>
      <c r="B505" s="40"/>
      <c r="C505" s="219" t="s">
        <v>571</v>
      </c>
      <c r="D505" s="219" t="s">
        <v>133</v>
      </c>
      <c r="E505" s="220" t="s">
        <v>1240</v>
      </c>
      <c r="F505" s="221" t="s">
        <v>1241</v>
      </c>
      <c r="G505" s="222" t="s">
        <v>136</v>
      </c>
      <c r="H505" s="223">
        <v>30</v>
      </c>
      <c r="I505" s="224"/>
      <c r="J505" s="225">
        <f>ROUND(I505*H505,2)</f>
        <v>0</v>
      </c>
      <c r="K505" s="221" t="s">
        <v>1</v>
      </c>
      <c r="L505" s="45"/>
      <c r="M505" s="226" t="s">
        <v>1</v>
      </c>
      <c r="N505" s="227" t="s">
        <v>42</v>
      </c>
      <c r="O505" s="92"/>
      <c r="P505" s="228">
        <f>O505*H505</f>
        <v>0</v>
      </c>
      <c r="Q505" s="228">
        <v>0.19536000000000001</v>
      </c>
      <c r="R505" s="228">
        <f>Q505*H505</f>
        <v>5.8608000000000002</v>
      </c>
      <c r="S505" s="228">
        <v>0</v>
      </c>
      <c r="T505" s="229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0" t="s">
        <v>137</v>
      </c>
      <c r="AT505" s="230" t="s">
        <v>133</v>
      </c>
      <c r="AU505" s="230" t="s">
        <v>86</v>
      </c>
      <c r="AY505" s="18" t="s">
        <v>131</v>
      </c>
      <c r="BE505" s="231">
        <f>IF(N505="základní",J505,0)</f>
        <v>0</v>
      </c>
      <c r="BF505" s="231">
        <f>IF(N505="snížená",J505,0)</f>
        <v>0</v>
      </c>
      <c r="BG505" s="231">
        <f>IF(N505="zákl. přenesená",J505,0)</f>
        <v>0</v>
      </c>
      <c r="BH505" s="231">
        <f>IF(N505="sníž. přenesená",J505,0)</f>
        <v>0</v>
      </c>
      <c r="BI505" s="231">
        <f>IF(N505="nulová",J505,0)</f>
        <v>0</v>
      </c>
      <c r="BJ505" s="18" t="s">
        <v>82</v>
      </c>
      <c r="BK505" s="231">
        <f>ROUND(I505*H505,2)</f>
        <v>0</v>
      </c>
      <c r="BL505" s="18" t="s">
        <v>137</v>
      </c>
      <c r="BM505" s="230" t="s">
        <v>1242</v>
      </c>
    </row>
    <row r="506" s="2" customFormat="1">
      <c r="A506" s="39"/>
      <c r="B506" s="40"/>
      <c r="C506" s="41"/>
      <c r="D506" s="232" t="s">
        <v>139</v>
      </c>
      <c r="E506" s="41"/>
      <c r="F506" s="233" t="s">
        <v>1243</v>
      </c>
      <c r="G506" s="41"/>
      <c r="H506" s="41"/>
      <c r="I506" s="234"/>
      <c r="J506" s="41"/>
      <c r="K506" s="41"/>
      <c r="L506" s="45"/>
      <c r="M506" s="235"/>
      <c r="N506" s="236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139</v>
      </c>
      <c r="AU506" s="18" t="s">
        <v>86</v>
      </c>
    </row>
    <row r="507" s="2" customFormat="1">
      <c r="A507" s="39"/>
      <c r="B507" s="40"/>
      <c r="C507" s="41"/>
      <c r="D507" s="232" t="s">
        <v>165</v>
      </c>
      <c r="E507" s="41"/>
      <c r="F507" s="259" t="s">
        <v>1239</v>
      </c>
      <c r="G507" s="41"/>
      <c r="H507" s="41"/>
      <c r="I507" s="234"/>
      <c r="J507" s="41"/>
      <c r="K507" s="41"/>
      <c r="L507" s="45"/>
      <c r="M507" s="235"/>
      <c r="N507" s="236"/>
      <c r="O507" s="92"/>
      <c r="P507" s="92"/>
      <c r="Q507" s="92"/>
      <c r="R507" s="92"/>
      <c r="S507" s="92"/>
      <c r="T507" s="93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165</v>
      </c>
      <c r="AU507" s="18" t="s">
        <v>86</v>
      </c>
    </row>
    <row r="508" s="13" customFormat="1">
      <c r="A508" s="13"/>
      <c r="B508" s="237"/>
      <c r="C508" s="238"/>
      <c r="D508" s="232" t="s">
        <v>141</v>
      </c>
      <c r="E508" s="239" t="s">
        <v>1</v>
      </c>
      <c r="F508" s="240" t="s">
        <v>333</v>
      </c>
      <c r="G508" s="238"/>
      <c r="H508" s="241">
        <v>30</v>
      </c>
      <c r="I508" s="242"/>
      <c r="J508" s="238"/>
      <c r="K508" s="238"/>
      <c r="L508" s="243"/>
      <c r="M508" s="244"/>
      <c r="N508" s="245"/>
      <c r="O508" s="245"/>
      <c r="P508" s="245"/>
      <c r="Q508" s="245"/>
      <c r="R508" s="245"/>
      <c r="S508" s="245"/>
      <c r="T508" s="24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7" t="s">
        <v>141</v>
      </c>
      <c r="AU508" s="247" t="s">
        <v>86</v>
      </c>
      <c r="AV508" s="13" t="s">
        <v>86</v>
      </c>
      <c r="AW508" s="13" t="s">
        <v>32</v>
      </c>
      <c r="AX508" s="13" t="s">
        <v>77</v>
      </c>
      <c r="AY508" s="247" t="s">
        <v>131</v>
      </c>
    </row>
    <row r="509" s="15" customFormat="1">
      <c r="A509" s="15"/>
      <c r="B509" s="270"/>
      <c r="C509" s="271"/>
      <c r="D509" s="232" t="s">
        <v>141</v>
      </c>
      <c r="E509" s="272" t="s">
        <v>1</v>
      </c>
      <c r="F509" s="273" t="s">
        <v>1244</v>
      </c>
      <c r="G509" s="271"/>
      <c r="H509" s="274">
        <v>30</v>
      </c>
      <c r="I509" s="275"/>
      <c r="J509" s="271"/>
      <c r="K509" s="271"/>
      <c r="L509" s="276"/>
      <c r="M509" s="277"/>
      <c r="N509" s="278"/>
      <c r="O509" s="278"/>
      <c r="P509" s="278"/>
      <c r="Q509" s="278"/>
      <c r="R509" s="278"/>
      <c r="S509" s="278"/>
      <c r="T509" s="279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80" t="s">
        <v>141</v>
      </c>
      <c r="AU509" s="280" t="s">
        <v>86</v>
      </c>
      <c r="AV509" s="15" t="s">
        <v>89</v>
      </c>
      <c r="AW509" s="15" t="s">
        <v>32</v>
      </c>
      <c r="AX509" s="15" t="s">
        <v>77</v>
      </c>
      <c r="AY509" s="280" t="s">
        <v>131</v>
      </c>
    </row>
    <row r="510" s="14" customFormat="1">
      <c r="A510" s="14"/>
      <c r="B510" s="248"/>
      <c r="C510" s="249"/>
      <c r="D510" s="232" t="s">
        <v>141</v>
      </c>
      <c r="E510" s="250" t="s">
        <v>1</v>
      </c>
      <c r="F510" s="251" t="s">
        <v>159</v>
      </c>
      <c r="G510" s="249"/>
      <c r="H510" s="252">
        <v>30</v>
      </c>
      <c r="I510" s="253"/>
      <c r="J510" s="249"/>
      <c r="K510" s="249"/>
      <c r="L510" s="254"/>
      <c r="M510" s="255"/>
      <c r="N510" s="256"/>
      <c r="O510" s="256"/>
      <c r="P510" s="256"/>
      <c r="Q510" s="256"/>
      <c r="R510" s="256"/>
      <c r="S510" s="256"/>
      <c r="T510" s="257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8" t="s">
        <v>141</v>
      </c>
      <c r="AU510" s="258" t="s">
        <v>86</v>
      </c>
      <c r="AV510" s="14" t="s">
        <v>137</v>
      </c>
      <c r="AW510" s="14" t="s">
        <v>32</v>
      </c>
      <c r="AX510" s="14" t="s">
        <v>82</v>
      </c>
      <c r="AY510" s="258" t="s">
        <v>131</v>
      </c>
    </row>
    <row r="511" s="2" customFormat="1" ht="16.5" customHeight="1">
      <c r="A511" s="39"/>
      <c r="B511" s="40"/>
      <c r="C511" s="260" t="s">
        <v>576</v>
      </c>
      <c r="D511" s="260" t="s">
        <v>232</v>
      </c>
      <c r="E511" s="261" t="s">
        <v>1245</v>
      </c>
      <c r="F511" s="262" t="s">
        <v>1246</v>
      </c>
      <c r="G511" s="263" t="s">
        <v>136</v>
      </c>
      <c r="H511" s="264">
        <v>47.5</v>
      </c>
      <c r="I511" s="265"/>
      <c r="J511" s="266">
        <f>ROUND(I511*H511,2)</f>
        <v>0</v>
      </c>
      <c r="K511" s="262" t="s">
        <v>1</v>
      </c>
      <c r="L511" s="267"/>
      <c r="M511" s="268" t="s">
        <v>1</v>
      </c>
      <c r="N511" s="269" t="s">
        <v>42</v>
      </c>
      <c r="O511" s="92"/>
      <c r="P511" s="228">
        <f>O511*H511</f>
        <v>0</v>
      </c>
      <c r="Q511" s="228">
        <v>0.41699999999999998</v>
      </c>
      <c r="R511" s="228">
        <f>Q511*H511</f>
        <v>19.807499999999997</v>
      </c>
      <c r="S511" s="228">
        <v>0</v>
      </c>
      <c r="T511" s="229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0" t="s">
        <v>183</v>
      </c>
      <c r="AT511" s="230" t="s">
        <v>232</v>
      </c>
      <c r="AU511" s="230" t="s">
        <v>86</v>
      </c>
      <c r="AY511" s="18" t="s">
        <v>131</v>
      </c>
      <c r="BE511" s="231">
        <f>IF(N511="základní",J511,0)</f>
        <v>0</v>
      </c>
      <c r="BF511" s="231">
        <f>IF(N511="snížená",J511,0)</f>
        <v>0</v>
      </c>
      <c r="BG511" s="231">
        <f>IF(N511="zákl. přenesená",J511,0)</f>
        <v>0</v>
      </c>
      <c r="BH511" s="231">
        <f>IF(N511="sníž. přenesená",J511,0)</f>
        <v>0</v>
      </c>
      <c r="BI511" s="231">
        <f>IF(N511="nulová",J511,0)</f>
        <v>0</v>
      </c>
      <c r="BJ511" s="18" t="s">
        <v>82</v>
      </c>
      <c r="BK511" s="231">
        <f>ROUND(I511*H511,2)</f>
        <v>0</v>
      </c>
      <c r="BL511" s="18" t="s">
        <v>137</v>
      </c>
      <c r="BM511" s="230" t="s">
        <v>1247</v>
      </c>
    </row>
    <row r="512" s="2" customFormat="1">
      <c r="A512" s="39"/>
      <c r="B512" s="40"/>
      <c r="C512" s="41"/>
      <c r="D512" s="232" t="s">
        <v>139</v>
      </c>
      <c r="E512" s="41"/>
      <c r="F512" s="233" t="s">
        <v>1246</v>
      </c>
      <c r="G512" s="41"/>
      <c r="H512" s="41"/>
      <c r="I512" s="234"/>
      <c r="J512" s="41"/>
      <c r="K512" s="41"/>
      <c r="L512" s="45"/>
      <c r="M512" s="235"/>
      <c r="N512" s="236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139</v>
      </c>
      <c r="AU512" s="18" t="s">
        <v>86</v>
      </c>
    </row>
    <row r="513" s="13" customFormat="1">
      <c r="A513" s="13"/>
      <c r="B513" s="237"/>
      <c r="C513" s="238"/>
      <c r="D513" s="232" t="s">
        <v>141</v>
      </c>
      <c r="E513" s="239" t="s">
        <v>1</v>
      </c>
      <c r="F513" s="240" t="s">
        <v>1248</v>
      </c>
      <c r="G513" s="238"/>
      <c r="H513" s="241">
        <v>17.170000000000002</v>
      </c>
      <c r="I513" s="242"/>
      <c r="J513" s="238"/>
      <c r="K513" s="238"/>
      <c r="L513" s="243"/>
      <c r="M513" s="244"/>
      <c r="N513" s="245"/>
      <c r="O513" s="245"/>
      <c r="P513" s="245"/>
      <c r="Q513" s="245"/>
      <c r="R513" s="245"/>
      <c r="S513" s="245"/>
      <c r="T513" s="24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7" t="s">
        <v>141</v>
      </c>
      <c r="AU513" s="247" t="s">
        <v>86</v>
      </c>
      <c r="AV513" s="13" t="s">
        <v>86</v>
      </c>
      <c r="AW513" s="13" t="s">
        <v>32</v>
      </c>
      <c r="AX513" s="13" t="s">
        <v>77</v>
      </c>
      <c r="AY513" s="247" t="s">
        <v>131</v>
      </c>
    </row>
    <row r="514" s="15" customFormat="1">
      <c r="A514" s="15"/>
      <c r="B514" s="270"/>
      <c r="C514" s="271"/>
      <c r="D514" s="232" t="s">
        <v>141</v>
      </c>
      <c r="E514" s="272" t="s">
        <v>1</v>
      </c>
      <c r="F514" s="273" t="s">
        <v>1175</v>
      </c>
      <c r="G514" s="271"/>
      <c r="H514" s="274">
        <v>17.170000000000002</v>
      </c>
      <c r="I514" s="275"/>
      <c r="J514" s="271"/>
      <c r="K514" s="271"/>
      <c r="L514" s="276"/>
      <c r="M514" s="277"/>
      <c r="N514" s="278"/>
      <c r="O514" s="278"/>
      <c r="P514" s="278"/>
      <c r="Q514" s="278"/>
      <c r="R514" s="278"/>
      <c r="S514" s="278"/>
      <c r="T514" s="279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80" t="s">
        <v>141</v>
      </c>
      <c r="AU514" s="280" t="s">
        <v>86</v>
      </c>
      <c r="AV514" s="15" t="s">
        <v>89</v>
      </c>
      <c r="AW514" s="15" t="s">
        <v>32</v>
      </c>
      <c r="AX514" s="15" t="s">
        <v>77</v>
      </c>
      <c r="AY514" s="280" t="s">
        <v>131</v>
      </c>
    </row>
    <row r="515" s="13" customFormat="1">
      <c r="A515" s="13"/>
      <c r="B515" s="237"/>
      <c r="C515" s="238"/>
      <c r="D515" s="232" t="s">
        <v>141</v>
      </c>
      <c r="E515" s="239" t="s">
        <v>1</v>
      </c>
      <c r="F515" s="240" t="s">
        <v>1249</v>
      </c>
      <c r="G515" s="238"/>
      <c r="H515" s="241">
        <v>30.300000000000001</v>
      </c>
      <c r="I515" s="242"/>
      <c r="J515" s="238"/>
      <c r="K515" s="238"/>
      <c r="L515" s="243"/>
      <c r="M515" s="244"/>
      <c r="N515" s="245"/>
      <c r="O515" s="245"/>
      <c r="P515" s="245"/>
      <c r="Q515" s="245"/>
      <c r="R515" s="245"/>
      <c r="S515" s="245"/>
      <c r="T515" s="24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7" t="s">
        <v>141</v>
      </c>
      <c r="AU515" s="247" t="s">
        <v>86</v>
      </c>
      <c r="AV515" s="13" t="s">
        <v>86</v>
      </c>
      <c r="AW515" s="13" t="s">
        <v>32</v>
      </c>
      <c r="AX515" s="13" t="s">
        <v>77</v>
      </c>
      <c r="AY515" s="247" t="s">
        <v>131</v>
      </c>
    </row>
    <row r="516" s="15" customFormat="1">
      <c r="A516" s="15"/>
      <c r="B516" s="270"/>
      <c r="C516" s="271"/>
      <c r="D516" s="232" t="s">
        <v>141</v>
      </c>
      <c r="E516" s="272" t="s">
        <v>1</v>
      </c>
      <c r="F516" s="273" t="s">
        <v>1244</v>
      </c>
      <c r="G516" s="271"/>
      <c r="H516" s="274">
        <v>30.300000000000001</v>
      </c>
      <c r="I516" s="275"/>
      <c r="J516" s="271"/>
      <c r="K516" s="271"/>
      <c r="L516" s="276"/>
      <c r="M516" s="277"/>
      <c r="N516" s="278"/>
      <c r="O516" s="278"/>
      <c r="P516" s="278"/>
      <c r="Q516" s="278"/>
      <c r="R516" s="278"/>
      <c r="S516" s="278"/>
      <c r="T516" s="279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80" t="s">
        <v>141</v>
      </c>
      <c r="AU516" s="280" t="s">
        <v>86</v>
      </c>
      <c r="AV516" s="15" t="s">
        <v>89</v>
      </c>
      <c r="AW516" s="15" t="s">
        <v>32</v>
      </c>
      <c r="AX516" s="15" t="s">
        <v>77</v>
      </c>
      <c r="AY516" s="280" t="s">
        <v>131</v>
      </c>
    </row>
    <row r="517" s="14" customFormat="1">
      <c r="A517" s="14"/>
      <c r="B517" s="248"/>
      <c r="C517" s="249"/>
      <c r="D517" s="232" t="s">
        <v>141</v>
      </c>
      <c r="E517" s="250" t="s">
        <v>1</v>
      </c>
      <c r="F517" s="251" t="s">
        <v>159</v>
      </c>
      <c r="G517" s="249"/>
      <c r="H517" s="252">
        <v>47.469999999999999</v>
      </c>
      <c r="I517" s="253"/>
      <c r="J517" s="249"/>
      <c r="K517" s="249"/>
      <c r="L517" s="254"/>
      <c r="M517" s="255"/>
      <c r="N517" s="256"/>
      <c r="O517" s="256"/>
      <c r="P517" s="256"/>
      <c r="Q517" s="256"/>
      <c r="R517" s="256"/>
      <c r="S517" s="256"/>
      <c r="T517" s="257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8" t="s">
        <v>141</v>
      </c>
      <c r="AU517" s="258" t="s">
        <v>86</v>
      </c>
      <c r="AV517" s="14" t="s">
        <v>137</v>
      </c>
      <c r="AW517" s="14" t="s">
        <v>32</v>
      </c>
      <c r="AX517" s="14" t="s">
        <v>77</v>
      </c>
      <c r="AY517" s="258" t="s">
        <v>131</v>
      </c>
    </row>
    <row r="518" s="13" customFormat="1">
      <c r="A518" s="13"/>
      <c r="B518" s="237"/>
      <c r="C518" s="238"/>
      <c r="D518" s="232" t="s">
        <v>141</v>
      </c>
      <c r="E518" s="239" t="s">
        <v>1</v>
      </c>
      <c r="F518" s="240" t="s">
        <v>1250</v>
      </c>
      <c r="G518" s="238"/>
      <c r="H518" s="241">
        <v>47.5</v>
      </c>
      <c r="I518" s="242"/>
      <c r="J518" s="238"/>
      <c r="K518" s="238"/>
      <c r="L518" s="243"/>
      <c r="M518" s="244"/>
      <c r="N518" s="245"/>
      <c r="O518" s="245"/>
      <c r="P518" s="245"/>
      <c r="Q518" s="245"/>
      <c r="R518" s="245"/>
      <c r="S518" s="245"/>
      <c r="T518" s="24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7" t="s">
        <v>141</v>
      </c>
      <c r="AU518" s="247" t="s">
        <v>86</v>
      </c>
      <c r="AV518" s="13" t="s">
        <v>86</v>
      </c>
      <c r="AW518" s="13" t="s">
        <v>32</v>
      </c>
      <c r="AX518" s="13" t="s">
        <v>82</v>
      </c>
      <c r="AY518" s="247" t="s">
        <v>131</v>
      </c>
    </row>
    <row r="519" s="2" customFormat="1" ht="33" customHeight="1">
      <c r="A519" s="39"/>
      <c r="B519" s="40"/>
      <c r="C519" s="219" t="s">
        <v>580</v>
      </c>
      <c r="D519" s="219" t="s">
        <v>133</v>
      </c>
      <c r="E519" s="220" t="s">
        <v>1251</v>
      </c>
      <c r="F519" s="221" t="s">
        <v>1252</v>
      </c>
      <c r="G519" s="222" t="s">
        <v>136</v>
      </c>
      <c r="H519" s="223">
        <v>2</v>
      </c>
      <c r="I519" s="224"/>
      <c r="J519" s="225">
        <f>ROUND(I519*H519,2)</f>
        <v>0</v>
      </c>
      <c r="K519" s="221" t="s">
        <v>1</v>
      </c>
      <c r="L519" s="45"/>
      <c r="M519" s="226" t="s">
        <v>1</v>
      </c>
      <c r="N519" s="227" t="s">
        <v>42</v>
      </c>
      <c r="O519" s="92"/>
      <c r="P519" s="228">
        <f>O519*H519</f>
        <v>0</v>
      </c>
      <c r="Q519" s="228">
        <v>0.19536000000000001</v>
      </c>
      <c r="R519" s="228">
        <f>Q519*H519</f>
        <v>0.39072000000000001</v>
      </c>
      <c r="S519" s="228">
        <v>0</v>
      </c>
      <c r="T519" s="22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0" t="s">
        <v>137</v>
      </c>
      <c r="AT519" s="230" t="s">
        <v>133</v>
      </c>
      <c r="AU519" s="230" t="s">
        <v>86</v>
      </c>
      <c r="AY519" s="18" t="s">
        <v>131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8" t="s">
        <v>82</v>
      </c>
      <c r="BK519" s="231">
        <f>ROUND(I519*H519,2)</f>
        <v>0</v>
      </c>
      <c r="BL519" s="18" t="s">
        <v>137</v>
      </c>
      <c r="BM519" s="230" t="s">
        <v>1253</v>
      </c>
    </row>
    <row r="520" s="2" customFormat="1">
      <c r="A520" s="39"/>
      <c r="B520" s="40"/>
      <c r="C520" s="41"/>
      <c r="D520" s="232" t="s">
        <v>139</v>
      </c>
      <c r="E520" s="41"/>
      <c r="F520" s="233" t="s">
        <v>1243</v>
      </c>
      <c r="G520" s="41"/>
      <c r="H520" s="41"/>
      <c r="I520" s="234"/>
      <c r="J520" s="41"/>
      <c r="K520" s="41"/>
      <c r="L520" s="45"/>
      <c r="M520" s="235"/>
      <c r="N520" s="236"/>
      <c r="O520" s="92"/>
      <c r="P520" s="92"/>
      <c r="Q520" s="92"/>
      <c r="R520" s="92"/>
      <c r="S520" s="92"/>
      <c r="T520" s="93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139</v>
      </c>
      <c r="AU520" s="18" t="s">
        <v>86</v>
      </c>
    </row>
    <row r="521" s="2" customFormat="1">
      <c r="A521" s="39"/>
      <c r="B521" s="40"/>
      <c r="C521" s="41"/>
      <c r="D521" s="232" t="s">
        <v>165</v>
      </c>
      <c r="E521" s="41"/>
      <c r="F521" s="259" t="s">
        <v>1239</v>
      </c>
      <c r="G521" s="41"/>
      <c r="H521" s="41"/>
      <c r="I521" s="234"/>
      <c r="J521" s="41"/>
      <c r="K521" s="41"/>
      <c r="L521" s="45"/>
      <c r="M521" s="235"/>
      <c r="N521" s="236"/>
      <c r="O521" s="92"/>
      <c r="P521" s="92"/>
      <c r="Q521" s="92"/>
      <c r="R521" s="92"/>
      <c r="S521" s="92"/>
      <c r="T521" s="93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165</v>
      </c>
      <c r="AU521" s="18" t="s">
        <v>86</v>
      </c>
    </row>
    <row r="522" s="13" customFormat="1">
      <c r="A522" s="13"/>
      <c r="B522" s="237"/>
      <c r="C522" s="238"/>
      <c r="D522" s="232" t="s">
        <v>141</v>
      </c>
      <c r="E522" s="239" t="s">
        <v>1</v>
      </c>
      <c r="F522" s="240" t="s">
        <v>2</v>
      </c>
      <c r="G522" s="238"/>
      <c r="H522" s="241">
        <v>2</v>
      </c>
      <c r="I522" s="242"/>
      <c r="J522" s="238"/>
      <c r="K522" s="238"/>
      <c r="L522" s="243"/>
      <c r="M522" s="244"/>
      <c r="N522" s="245"/>
      <c r="O522" s="245"/>
      <c r="P522" s="245"/>
      <c r="Q522" s="245"/>
      <c r="R522" s="245"/>
      <c r="S522" s="245"/>
      <c r="T522" s="24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7" t="s">
        <v>141</v>
      </c>
      <c r="AU522" s="247" t="s">
        <v>86</v>
      </c>
      <c r="AV522" s="13" t="s">
        <v>86</v>
      </c>
      <c r="AW522" s="13" t="s">
        <v>32</v>
      </c>
      <c r="AX522" s="13" t="s">
        <v>82</v>
      </c>
      <c r="AY522" s="247" t="s">
        <v>131</v>
      </c>
    </row>
    <row r="523" s="2" customFormat="1" ht="16.5" customHeight="1">
      <c r="A523" s="39"/>
      <c r="B523" s="40"/>
      <c r="C523" s="260" t="s">
        <v>584</v>
      </c>
      <c r="D523" s="260" t="s">
        <v>232</v>
      </c>
      <c r="E523" s="261" t="s">
        <v>1254</v>
      </c>
      <c r="F523" s="262" t="s">
        <v>1255</v>
      </c>
      <c r="G523" s="263" t="s">
        <v>136</v>
      </c>
      <c r="H523" s="264">
        <v>2.04</v>
      </c>
      <c r="I523" s="265"/>
      <c r="J523" s="266">
        <f>ROUND(I523*H523,2)</f>
        <v>0</v>
      </c>
      <c r="K523" s="262" t="s">
        <v>155</v>
      </c>
      <c r="L523" s="267"/>
      <c r="M523" s="268" t="s">
        <v>1</v>
      </c>
      <c r="N523" s="269" t="s">
        <v>42</v>
      </c>
      <c r="O523" s="92"/>
      <c r="P523" s="228">
        <f>O523*H523</f>
        <v>0</v>
      </c>
      <c r="Q523" s="228">
        <v>0.222</v>
      </c>
      <c r="R523" s="228">
        <f>Q523*H523</f>
        <v>0.45288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183</v>
      </c>
      <c r="AT523" s="230" t="s">
        <v>232</v>
      </c>
      <c r="AU523" s="230" t="s">
        <v>86</v>
      </c>
      <c r="AY523" s="18" t="s">
        <v>131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82</v>
      </c>
      <c r="BK523" s="231">
        <f>ROUND(I523*H523,2)</f>
        <v>0</v>
      </c>
      <c r="BL523" s="18" t="s">
        <v>137</v>
      </c>
      <c r="BM523" s="230" t="s">
        <v>1256</v>
      </c>
    </row>
    <row r="524" s="2" customFormat="1">
      <c r="A524" s="39"/>
      <c r="B524" s="40"/>
      <c r="C524" s="41"/>
      <c r="D524" s="232" t="s">
        <v>139</v>
      </c>
      <c r="E524" s="41"/>
      <c r="F524" s="233" t="s">
        <v>1255</v>
      </c>
      <c r="G524" s="41"/>
      <c r="H524" s="41"/>
      <c r="I524" s="234"/>
      <c r="J524" s="41"/>
      <c r="K524" s="41"/>
      <c r="L524" s="45"/>
      <c r="M524" s="235"/>
      <c r="N524" s="236"/>
      <c r="O524" s="92"/>
      <c r="P524" s="92"/>
      <c r="Q524" s="92"/>
      <c r="R524" s="92"/>
      <c r="S524" s="92"/>
      <c r="T524" s="93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139</v>
      </c>
      <c r="AU524" s="18" t="s">
        <v>86</v>
      </c>
    </row>
    <row r="525" s="13" customFormat="1">
      <c r="A525" s="13"/>
      <c r="B525" s="237"/>
      <c r="C525" s="238"/>
      <c r="D525" s="232" t="s">
        <v>141</v>
      </c>
      <c r="E525" s="239" t="s">
        <v>1</v>
      </c>
      <c r="F525" s="240" t="s">
        <v>1257</v>
      </c>
      <c r="G525" s="238"/>
      <c r="H525" s="241">
        <v>2.04</v>
      </c>
      <c r="I525" s="242"/>
      <c r="J525" s="238"/>
      <c r="K525" s="238"/>
      <c r="L525" s="243"/>
      <c r="M525" s="244"/>
      <c r="N525" s="245"/>
      <c r="O525" s="245"/>
      <c r="P525" s="245"/>
      <c r="Q525" s="245"/>
      <c r="R525" s="245"/>
      <c r="S525" s="245"/>
      <c r="T525" s="246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7" t="s">
        <v>141</v>
      </c>
      <c r="AU525" s="247" t="s">
        <v>86</v>
      </c>
      <c r="AV525" s="13" t="s">
        <v>86</v>
      </c>
      <c r="AW525" s="13" t="s">
        <v>32</v>
      </c>
      <c r="AX525" s="13" t="s">
        <v>77</v>
      </c>
      <c r="AY525" s="247" t="s">
        <v>131</v>
      </c>
    </row>
    <row r="526" s="14" customFormat="1">
      <c r="A526" s="14"/>
      <c r="B526" s="248"/>
      <c r="C526" s="249"/>
      <c r="D526" s="232" t="s">
        <v>141</v>
      </c>
      <c r="E526" s="250" t="s">
        <v>1</v>
      </c>
      <c r="F526" s="251" t="s">
        <v>159</v>
      </c>
      <c r="G526" s="249"/>
      <c r="H526" s="252">
        <v>2.04</v>
      </c>
      <c r="I526" s="253"/>
      <c r="J526" s="249"/>
      <c r="K526" s="249"/>
      <c r="L526" s="254"/>
      <c r="M526" s="255"/>
      <c r="N526" s="256"/>
      <c r="O526" s="256"/>
      <c r="P526" s="256"/>
      <c r="Q526" s="256"/>
      <c r="R526" s="256"/>
      <c r="S526" s="256"/>
      <c r="T526" s="257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8" t="s">
        <v>141</v>
      </c>
      <c r="AU526" s="258" t="s">
        <v>86</v>
      </c>
      <c r="AV526" s="14" t="s">
        <v>137</v>
      </c>
      <c r="AW526" s="14" t="s">
        <v>32</v>
      </c>
      <c r="AX526" s="14" t="s">
        <v>82</v>
      </c>
      <c r="AY526" s="258" t="s">
        <v>131</v>
      </c>
    </row>
    <row r="527" s="2" customFormat="1" ht="24.15" customHeight="1">
      <c r="A527" s="39"/>
      <c r="B527" s="40"/>
      <c r="C527" s="219" t="s">
        <v>588</v>
      </c>
      <c r="D527" s="219" t="s">
        <v>133</v>
      </c>
      <c r="E527" s="220" t="s">
        <v>1258</v>
      </c>
      <c r="F527" s="221" t="s">
        <v>1259</v>
      </c>
      <c r="G527" s="222" t="s">
        <v>136</v>
      </c>
      <c r="H527" s="223">
        <v>0</v>
      </c>
      <c r="I527" s="224"/>
      <c r="J527" s="225">
        <f>ROUND(I527*H527,2)</f>
        <v>0</v>
      </c>
      <c r="K527" s="221" t="s">
        <v>155</v>
      </c>
      <c r="L527" s="45"/>
      <c r="M527" s="226" t="s">
        <v>1</v>
      </c>
      <c r="N527" s="227" t="s">
        <v>42</v>
      </c>
      <c r="O527" s="92"/>
      <c r="P527" s="228">
        <f>O527*H527</f>
        <v>0</v>
      </c>
      <c r="Q527" s="228">
        <v>0.089219999999999994</v>
      </c>
      <c r="R527" s="228">
        <f>Q527*H527</f>
        <v>0</v>
      </c>
      <c r="S527" s="228">
        <v>0</v>
      </c>
      <c r="T527" s="229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0" t="s">
        <v>137</v>
      </c>
      <c r="AT527" s="230" t="s">
        <v>133</v>
      </c>
      <c r="AU527" s="230" t="s">
        <v>86</v>
      </c>
      <c r="AY527" s="18" t="s">
        <v>131</v>
      </c>
      <c r="BE527" s="231">
        <f>IF(N527="základní",J527,0)</f>
        <v>0</v>
      </c>
      <c r="BF527" s="231">
        <f>IF(N527="snížená",J527,0)</f>
        <v>0</v>
      </c>
      <c r="BG527" s="231">
        <f>IF(N527="zákl. přenesená",J527,0)</f>
        <v>0</v>
      </c>
      <c r="BH527" s="231">
        <f>IF(N527="sníž. přenesená",J527,0)</f>
        <v>0</v>
      </c>
      <c r="BI527" s="231">
        <f>IF(N527="nulová",J527,0)</f>
        <v>0</v>
      </c>
      <c r="BJ527" s="18" t="s">
        <v>82</v>
      </c>
      <c r="BK527" s="231">
        <f>ROUND(I527*H527,2)</f>
        <v>0</v>
      </c>
      <c r="BL527" s="18" t="s">
        <v>137</v>
      </c>
      <c r="BM527" s="230" t="s">
        <v>1260</v>
      </c>
    </row>
    <row r="528" s="2" customFormat="1">
      <c r="A528" s="39"/>
      <c r="B528" s="40"/>
      <c r="C528" s="41"/>
      <c r="D528" s="232" t="s">
        <v>139</v>
      </c>
      <c r="E528" s="41"/>
      <c r="F528" s="233" t="s">
        <v>1261</v>
      </c>
      <c r="G528" s="41"/>
      <c r="H528" s="41"/>
      <c r="I528" s="234"/>
      <c r="J528" s="41"/>
      <c r="K528" s="41"/>
      <c r="L528" s="45"/>
      <c r="M528" s="235"/>
      <c r="N528" s="236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139</v>
      </c>
      <c r="AU528" s="18" t="s">
        <v>86</v>
      </c>
    </row>
    <row r="529" s="2" customFormat="1">
      <c r="A529" s="39"/>
      <c r="B529" s="40"/>
      <c r="C529" s="41"/>
      <c r="D529" s="232" t="s">
        <v>165</v>
      </c>
      <c r="E529" s="41"/>
      <c r="F529" s="259" t="s">
        <v>1001</v>
      </c>
      <c r="G529" s="41"/>
      <c r="H529" s="41"/>
      <c r="I529" s="234"/>
      <c r="J529" s="41"/>
      <c r="K529" s="41"/>
      <c r="L529" s="45"/>
      <c r="M529" s="235"/>
      <c r="N529" s="236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165</v>
      </c>
      <c r="AU529" s="18" t="s">
        <v>86</v>
      </c>
    </row>
    <row r="530" s="13" customFormat="1">
      <c r="A530" s="13"/>
      <c r="B530" s="237"/>
      <c r="C530" s="238"/>
      <c r="D530" s="232" t="s">
        <v>141</v>
      </c>
      <c r="E530" s="239" t="s">
        <v>1</v>
      </c>
      <c r="F530" s="240" t="s">
        <v>77</v>
      </c>
      <c r="G530" s="238"/>
      <c r="H530" s="241">
        <v>0</v>
      </c>
      <c r="I530" s="242"/>
      <c r="J530" s="238"/>
      <c r="K530" s="238"/>
      <c r="L530" s="243"/>
      <c r="M530" s="244"/>
      <c r="N530" s="245"/>
      <c r="O530" s="245"/>
      <c r="P530" s="245"/>
      <c r="Q530" s="245"/>
      <c r="R530" s="245"/>
      <c r="S530" s="245"/>
      <c r="T530" s="24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7" t="s">
        <v>141</v>
      </c>
      <c r="AU530" s="247" t="s">
        <v>86</v>
      </c>
      <c r="AV530" s="13" t="s">
        <v>86</v>
      </c>
      <c r="AW530" s="13" t="s">
        <v>32</v>
      </c>
      <c r="AX530" s="13" t="s">
        <v>77</v>
      </c>
      <c r="AY530" s="247" t="s">
        <v>131</v>
      </c>
    </row>
    <row r="531" s="15" customFormat="1">
      <c r="A531" s="15"/>
      <c r="B531" s="270"/>
      <c r="C531" s="271"/>
      <c r="D531" s="232" t="s">
        <v>141</v>
      </c>
      <c r="E531" s="272" t="s">
        <v>1</v>
      </c>
      <c r="F531" s="273" t="s">
        <v>1147</v>
      </c>
      <c r="G531" s="271"/>
      <c r="H531" s="274">
        <v>0</v>
      </c>
      <c r="I531" s="275"/>
      <c r="J531" s="271"/>
      <c r="K531" s="271"/>
      <c r="L531" s="276"/>
      <c r="M531" s="277"/>
      <c r="N531" s="278"/>
      <c r="O531" s="278"/>
      <c r="P531" s="278"/>
      <c r="Q531" s="278"/>
      <c r="R531" s="278"/>
      <c r="S531" s="278"/>
      <c r="T531" s="279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80" t="s">
        <v>141</v>
      </c>
      <c r="AU531" s="280" t="s">
        <v>86</v>
      </c>
      <c r="AV531" s="15" t="s">
        <v>89</v>
      </c>
      <c r="AW531" s="15" t="s">
        <v>32</v>
      </c>
      <c r="AX531" s="15" t="s">
        <v>77</v>
      </c>
      <c r="AY531" s="280" t="s">
        <v>131</v>
      </c>
    </row>
    <row r="532" s="13" customFormat="1">
      <c r="A532" s="13"/>
      <c r="B532" s="237"/>
      <c r="C532" s="238"/>
      <c r="D532" s="232" t="s">
        <v>141</v>
      </c>
      <c r="E532" s="239" t="s">
        <v>1</v>
      </c>
      <c r="F532" s="240" t="s">
        <v>77</v>
      </c>
      <c r="G532" s="238"/>
      <c r="H532" s="241">
        <v>0</v>
      </c>
      <c r="I532" s="242"/>
      <c r="J532" s="238"/>
      <c r="K532" s="238"/>
      <c r="L532" s="243"/>
      <c r="M532" s="244"/>
      <c r="N532" s="245"/>
      <c r="O532" s="245"/>
      <c r="P532" s="245"/>
      <c r="Q532" s="245"/>
      <c r="R532" s="245"/>
      <c r="S532" s="245"/>
      <c r="T532" s="24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7" t="s">
        <v>141</v>
      </c>
      <c r="AU532" s="247" t="s">
        <v>86</v>
      </c>
      <c r="AV532" s="13" t="s">
        <v>86</v>
      </c>
      <c r="AW532" s="13" t="s">
        <v>32</v>
      </c>
      <c r="AX532" s="13" t="s">
        <v>77</v>
      </c>
      <c r="AY532" s="247" t="s">
        <v>131</v>
      </c>
    </row>
    <row r="533" s="15" customFormat="1">
      <c r="A533" s="15"/>
      <c r="B533" s="270"/>
      <c r="C533" s="271"/>
      <c r="D533" s="232" t="s">
        <v>141</v>
      </c>
      <c r="E533" s="272" t="s">
        <v>1</v>
      </c>
      <c r="F533" s="273" t="s">
        <v>1149</v>
      </c>
      <c r="G533" s="271"/>
      <c r="H533" s="274">
        <v>0</v>
      </c>
      <c r="I533" s="275"/>
      <c r="J533" s="271"/>
      <c r="K533" s="271"/>
      <c r="L533" s="276"/>
      <c r="M533" s="277"/>
      <c r="N533" s="278"/>
      <c r="O533" s="278"/>
      <c r="P533" s="278"/>
      <c r="Q533" s="278"/>
      <c r="R533" s="278"/>
      <c r="S533" s="278"/>
      <c r="T533" s="279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80" t="s">
        <v>141</v>
      </c>
      <c r="AU533" s="280" t="s">
        <v>86</v>
      </c>
      <c r="AV533" s="15" t="s">
        <v>89</v>
      </c>
      <c r="AW533" s="15" t="s">
        <v>32</v>
      </c>
      <c r="AX533" s="15" t="s">
        <v>77</v>
      </c>
      <c r="AY533" s="280" t="s">
        <v>131</v>
      </c>
    </row>
    <row r="534" s="13" customFormat="1">
      <c r="A534" s="13"/>
      <c r="B534" s="237"/>
      <c r="C534" s="238"/>
      <c r="D534" s="232" t="s">
        <v>141</v>
      </c>
      <c r="E534" s="239" t="s">
        <v>1</v>
      </c>
      <c r="F534" s="240" t="s">
        <v>77</v>
      </c>
      <c r="G534" s="238"/>
      <c r="H534" s="241">
        <v>0</v>
      </c>
      <c r="I534" s="242"/>
      <c r="J534" s="238"/>
      <c r="K534" s="238"/>
      <c r="L534" s="243"/>
      <c r="M534" s="244"/>
      <c r="N534" s="245"/>
      <c r="O534" s="245"/>
      <c r="P534" s="245"/>
      <c r="Q534" s="245"/>
      <c r="R534" s="245"/>
      <c r="S534" s="245"/>
      <c r="T534" s="24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7" t="s">
        <v>141</v>
      </c>
      <c r="AU534" s="247" t="s">
        <v>86</v>
      </c>
      <c r="AV534" s="13" t="s">
        <v>86</v>
      </c>
      <c r="AW534" s="13" t="s">
        <v>32</v>
      </c>
      <c r="AX534" s="13" t="s">
        <v>77</v>
      </c>
      <c r="AY534" s="247" t="s">
        <v>131</v>
      </c>
    </row>
    <row r="535" s="15" customFormat="1">
      <c r="A535" s="15"/>
      <c r="B535" s="270"/>
      <c r="C535" s="271"/>
      <c r="D535" s="232" t="s">
        <v>141</v>
      </c>
      <c r="E535" s="272" t="s">
        <v>1</v>
      </c>
      <c r="F535" s="273" t="s">
        <v>1262</v>
      </c>
      <c r="G535" s="271"/>
      <c r="H535" s="274">
        <v>0</v>
      </c>
      <c r="I535" s="275"/>
      <c r="J535" s="271"/>
      <c r="K535" s="271"/>
      <c r="L535" s="276"/>
      <c r="M535" s="277"/>
      <c r="N535" s="278"/>
      <c r="O535" s="278"/>
      <c r="P535" s="278"/>
      <c r="Q535" s="278"/>
      <c r="R535" s="278"/>
      <c r="S535" s="278"/>
      <c r="T535" s="279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80" t="s">
        <v>141</v>
      </c>
      <c r="AU535" s="280" t="s">
        <v>86</v>
      </c>
      <c r="AV535" s="15" t="s">
        <v>89</v>
      </c>
      <c r="AW535" s="15" t="s">
        <v>32</v>
      </c>
      <c r="AX535" s="15" t="s">
        <v>77</v>
      </c>
      <c r="AY535" s="280" t="s">
        <v>131</v>
      </c>
    </row>
    <row r="536" s="13" customFormat="1">
      <c r="A536" s="13"/>
      <c r="B536" s="237"/>
      <c r="C536" s="238"/>
      <c r="D536" s="232" t="s">
        <v>141</v>
      </c>
      <c r="E536" s="239" t="s">
        <v>1</v>
      </c>
      <c r="F536" s="240" t="s">
        <v>77</v>
      </c>
      <c r="G536" s="238"/>
      <c r="H536" s="241">
        <v>0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7" t="s">
        <v>141</v>
      </c>
      <c r="AU536" s="247" t="s">
        <v>86</v>
      </c>
      <c r="AV536" s="13" t="s">
        <v>86</v>
      </c>
      <c r="AW536" s="13" t="s">
        <v>32</v>
      </c>
      <c r="AX536" s="13" t="s">
        <v>77</v>
      </c>
      <c r="AY536" s="247" t="s">
        <v>131</v>
      </c>
    </row>
    <row r="537" s="15" customFormat="1">
      <c r="A537" s="15"/>
      <c r="B537" s="270"/>
      <c r="C537" s="271"/>
      <c r="D537" s="232" t="s">
        <v>141</v>
      </c>
      <c r="E537" s="272" t="s">
        <v>1</v>
      </c>
      <c r="F537" s="273" t="s">
        <v>1263</v>
      </c>
      <c r="G537" s="271"/>
      <c r="H537" s="274">
        <v>0</v>
      </c>
      <c r="I537" s="275"/>
      <c r="J537" s="271"/>
      <c r="K537" s="271"/>
      <c r="L537" s="276"/>
      <c r="M537" s="277"/>
      <c r="N537" s="278"/>
      <c r="O537" s="278"/>
      <c r="P537" s="278"/>
      <c r="Q537" s="278"/>
      <c r="R537" s="278"/>
      <c r="S537" s="278"/>
      <c r="T537" s="279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80" t="s">
        <v>141</v>
      </c>
      <c r="AU537" s="280" t="s">
        <v>86</v>
      </c>
      <c r="AV537" s="15" t="s">
        <v>89</v>
      </c>
      <c r="AW537" s="15" t="s">
        <v>32</v>
      </c>
      <c r="AX537" s="15" t="s">
        <v>77</v>
      </c>
      <c r="AY537" s="280" t="s">
        <v>131</v>
      </c>
    </row>
    <row r="538" s="14" customFormat="1">
      <c r="A538" s="14"/>
      <c r="B538" s="248"/>
      <c r="C538" s="249"/>
      <c r="D538" s="232" t="s">
        <v>141</v>
      </c>
      <c r="E538" s="250" t="s">
        <v>1</v>
      </c>
      <c r="F538" s="251" t="s">
        <v>159</v>
      </c>
      <c r="G538" s="249"/>
      <c r="H538" s="252">
        <v>0</v>
      </c>
      <c r="I538" s="253"/>
      <c r="J538" s="249"/>
      <c r="K538" s="249"/>
      <c r="L538" s="254"/>
      <c r="M538" s="255"/>
      <c r="N538" s="256"/>
      <c r="O538" s="256"/>
      <c r="P538" s="256"/>
      <c r="Q538" s="256"/>
      <c r="R538" s="256"/>
      <c r="S538" s="256"/>
      <c r="T538" s="257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8" t="s">
        <v>141</v>
      </c>
      <c r="AU538" s="258" t="s">
        <v>86</v>
      </c>
      <c r="AV538" s="14" t="s">
        <v>137</v>
      </c>
      <c r="AW538" s="14" t="s">
        <v>32</v>
      </c>
      <c r="AX538" s="14" t="s">
        <v>82</v>
      </c>
      <c r="AY538" s="258" t="s">
        <v>131</v>
      </c>
    </row>
    <row r="539" s="2" customFormat="1" ht="24.15" customHeight="1">
      <c r="A539" s="39"/>
      <c r="B539" s="40"/>
      <c r="C539" s="260" t="s">
        <v>593</v>
      </c>
      <c r="D539" s="260" t="s">
        <v>232</v>
      </c>
      <c r="E539" s="261" t="s">
        <v>1264</v>
      </c>
      <c r="F539" s="262" t="s">
        <v>1265</v>
      </c>
      <c r="G539" s="263" t="s">
        <v>136</v>
      </c>
      <c r="H539" s="264">
        <v>0</v>
      </c>
      <c r="I539" s="265"/>
      <c r="J539" s="266">
        <f>ROUND(I539*H539,2)</f>
        <v>0</v>
      </c>
      <c r="K539" s="262" t="s">
        <v>155</v>
      </c>
      <c r="L539" s="267"/>
      <c r="M539" s="268" t="s">
        <v>1</v>
      </c>
      <c r="N539" s="269" t="s">
        <v>42</v>
      </c>
      <c r="O539" s="92"/>
      <c r="P539" s="228">
        <f>O539*H539</f>
        <v>0</v>
      </c>
      <c r="Q539" s="228">
        <v>0.113</v>
      </c>
      <c r="R539" s="228">
        <f>Q539*H539</f>
        <v>0</v>
      </c>
      <c r="S539" s="228">
        <v>0</v>
      </c>
      <c r="T539" s="229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0" t="s">
        <v>183</v>
      </c>
      <c r="AT539" s="230" t="s">
        <v>232</v>
      </c>
      <c r="AU539" s="230" t="s">
        <v>86</v>
      </c>
      <c r="AY539" s="18" t="s">
        <v>131</v>
      </c>
      <c r="BE539" s="231">
        <f>IF(N539="základní",J539,0)</f>
        <v>0</v>
      </c>
      <c r="BF539" s="231">
        <f>IF(N539="snížená",J539,0)</f>
        <v>0</v>
      </c>
      <c r="BG539" s="231">
        <f>IF(N539="zákl. přenesená",J539,0)</f>
        <v>0</v>
      </c>
      <c r="BH539" s="231">
        <f>IF(N539="sníž. přenesená",J539,0)</f>
        <v>0</v>
      </c>
      <c r="BI539" s="231">
        <f>IF(N539="nulová",J539,0)</f>
        <v>0</v>
      </c>
      <c r="BJ539" s="18" t="s">
        <v>82</v>
      </c>
      <c r="BK539" s="231">
        <f>ROUND(I539*H539,2)</f>
        <v>0</v>
      </c>
      <c r="BL539" s="18" t="s">
        <v>137</v>
      </c>
      <c r="BM539" s="230" t="s">
        <v>1266</v>
      </c>
    </row>
    <row r="540" s="2" customFormat="1">
      <c r="A540" s="39"/>
      <c r="B540" s="40"/>
      <c r="C540" s="41"/>
      <c r="D540" s="232" t="s">
        <v>139</v>
      </c>
      <c r="E540" s="41"/>
      <c r="F540" s="233" t="s">
        <v>1265</v>
      </c>
      <c r="G540" s="41"/>
      <c r="H540" s="41"/>
      <c r="I540" s="234"/>
      <c r="J540" s="41"/>
      <c r="K540" s="41"/>
      <c r="L540" s="45"/>
      <c r="M540" s="235"/>
      <c r="N540" s="236"/>
      <c r="O540" s="92"/>
      <c r="P540" s="92"/>
      <c r="Q540" s="92"/>
      <c r="R540" s="92"/>
      <c r="S540" s="92"/>
      <c r="T540" s="93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139</v>
      </c>
      <c r="AU540" s="18" t="s">
        <v>86</v>
      </c>
    </row>
    <row r="541" s="2" customFormat="1">
      <c r="A541" s="39"/>
      <c r="B541" s="40"/>
      <c r="C541" s="41"/>
      <c r="D541" s="232" t="s">
        <v>165</v>
      </c>
      <c r="E541" s="41"/>
      <c r="F541" s="259" t="s">
        <v>1267</v>
      </c>
      <c r="G541" s="41"/>
      <c r="H541" s="41"/>
      <c r="I541" s="234"/>
      <c r="J541" s="41"/>
      <c r="K541" s="41"/>
      <c r="L541" s="45"/>
      <c r="M541" s="235"/>
      <c r="N541" s="236"/>
      <c r="O541" s="92"/>
      <c r="P541" s="92"/>
      <c r="Q541" s="92"/>
      <c r="R541" s="92"/>
      <c r="S541" s="92"/>
      <c r="T541" s="93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165</v>
      </c>
      <c r="AU541" s="18" t="s">
        <v>86</v>
      </c>
    </row>
    <row r="542" s="13" customFormat="1">
      <c r="A542" s="13"/>
      <c r="B542" s="237"/>
      <c r="C542" s="238"/>
      <c r="D542" s="232" t="s">
        <v>141</v>
      </c>
      <c r="E542" s="239" t="s">
        <v>1</v>
      </c>
      <c r="F542" s="240" t="s">
        <v>77</v>
      </c>
      <c r="G542" s="238"/>
      <c r="H542" s="241">
        <v>0</v>
      </c>
      <c r="I542" s="242"/>
      <c r="J542" s="238"/>
      <c r="K542" s="238"/>
      <c r="L542" s="243"/>
      <c r="M542" s="244"/>
      <c r="N542" s="245"/>
      <c r="O542" s="245"/>
      <c r="P542" s="245"/>
      <c r="Q542" s="245"/>
      <c r="R542" s="245"/>
      <c r="S542" s="245"/>
      <c r="T542" s="24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7" t="s">
        <v>141</v>
      </c>
      <c r="AU542" s="247" t="s">
        <v>86</v>
      </c>
      <c r="AV542" s="13" t="s">
        <v>86</v>
      </c>
      <c r="AW542" s="13" t="s">
        <v>32</v>
      </c>
      <c r="AX542" s="13" t="s">
        <v>77</v>
      </c>
      <c r="AY542" s="247" t="s">
        <v>131</v>
      </c>
    </row>
    <row r="543" s="15" customFormat="1">
      <c r="A543" s="15"/>
      <c r="B543" s="270"/>
      <c r="C543" s="271"/>
      <c r="D543" s="232" t="s">
        <v>141</v>
      </c>
      <c r="E543" s="272" t="s">
        <v>1</v>
      </c>
      <c r="F543" s="273" t="s">
        <v>1268</v>
      </c>
      <c r="G543" s="271"/>
      <c r="H543" s="274">
        <v>0</v>
      </c>
      <c r="I543" s="275"/>
      <c r="J543" s="271"/>
      <c r="K543" s="271"/>
      <c r="L543" s="276"/>
      <c r="M543" s="277"/>
      <c r="N543" s="278"/>
      <c r="O543" s="278"/>
      <c r="P543" s="278"/>
      <c r="Q543" s="278"/>
      <c r="R543" s="278"/>
      <c r="S543" s="278"/>
      <c r="T543" s="279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80" t="s">
        <v>141</v>
      </c>
      <c r="AU543" s="280" t="s">
        <v>86</v>
      </c>
      <c r="AV543" s="15" t="s">
        <v>89</v>
      </c>
      <c r="AW543" s="15" t="s">
        <v>32</v>
      </c>
      <c r="AX543" s="15" t="s">
        <v>77</v>
      </c>
      <c r="AY543" s="280" t="s">
        <v>131</v>
      </c>
    </row>
    <row r="544" s="13" customFormat="1">
      <c r="A544" s="13"/>
      <c r="B544" s="237"/>
      <c r="C544" s="238"/>
      <c r="D544" s="232" t="s">
        <v>141</v>
      </c>
      <c r="E544" s="239" t="s">
        <v>1</v>
      </c>
      <c r="F544" s="240" t="s">
        <v>77</v>
      </c>
      <c r="G544" s="238"/>
      <c r="H544" s="241">
        <v>0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7" t="s">
        <v>141</v>
      </c>
      <c r="AU544" s="247" t="s">
        <v>86</v>
      </c>
      <c r="AV544" s="13" t="s">
        <v>86</v>
      </c>
      <c r="AW544" s="13" t="s">
        <v>32</v>
      </c>
      <c r="AX544" s="13" t="s">
        <v>77</v>
      </c>
      <c r="AY544" s="247" t="s">
        <v>131</v>
      </c>
    </row>
    <row r="545" s="15" customFormat="1">
      <c r="A545" s="15"/>
      <c r="B545" s="270"/>
      <c r="C545" s="271"/>
      <c r="D545" s="232" t="s">
        <v>141</v>
      </c>
      <c r="E545" s="272" t="s">
        <v>1</v>
      </c>
      <c r="F545" s="273" t="s">
        <v>1269</v>
      </c>
      <c r="G545" s="271"/>
      <c r="H545" s="274">
        <v>0</v>
      </c>
      <c r="I545" s="275"/>
      <c r="J545" s="271"/>
      <c r="K545" s="271"/>
      <c r="L545" s="276"/>
      <c r="M545" s="277"/>
      <c r="N545" s="278"/>
      <c r="O545" s="278"/>
      <c r="P545" s="278"/>
      <c r="Q545" s="278"/>
      <c r="R545" s="278"/>
      <c r="S545" s="278"/>
      <c r="T545" s="279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80" t="s">
        <v>141</v>
      </c>
      <c r="AU545" s="280" t="s">
        <v>86</v>
      </c>
      <c r="AV545" s="15" t="s">
        <v>89</v>
      </c>
      <c r="AW545" s="15" t="s">
        <v>32</v>
      </c>
      <c r="AX545" s="15" t="s">
        <v>77</v>
      </c>
      <c r="AY545" s="280" t="s">
        <v>131</v>
      </c>
    </row>
    <row r="546" s="14" customFormat="1">
      <c r="A546" s="14"/>
      <c r="B546" s="248"/>
      <c r="C546" s="249"/>
      <c r="D546" s="232" t="s">
        <v>141</v>
      </c>
      <c r="E546" s="250" t="s">
        <v>1</v>
      </c>
      <c r="F546" s="251" t="s">
        <v>159</v>
      </c>
      <c r="G546" s="249"/>
      <c r="H546" s="252">
        <v>0</v>
      </c>
      <c r="I546" s="253"/>
      <c r="J546" s="249"/>
      <c r="K546" s="249"/>
      <c r="L546" s="254"/>
      <c r="M546" s="255"/>
      <c r="N546" s="256"/>
      <c r="O546" s="256"/>
      <c r="P546" s="256"/>
      <c r="Q546" s="256"/>
      <c r="R546" s="256"/>
      <c r="S546" s="256"/>
      <c r="T546" s="257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8" t="s">
        <v>141</v>
      </c>
      <c r="AU546" s="258" t="s">
        <v>86</v>
      </c>
      <c r="AV546" s="14" t="s">
        <v>137</v>
      </c>
      <c r="AW546" s="14" t="s">
        <v>32</v>
      </c>
      <c r="AX546" s="14" t="s">
        <v>82</v>
      </c>
      <c r="AY546" s="258" t="s">
        <v>131</v>
      </c>
    </row>
    <row r="547" s="2" customFormat="1" ht="24.15" customHeight="1">
      <c r="A547" s="39"/>
      <c r="B547" s="40"/>
      <c r="C547" s="260" t="s">
        <v>464</v>
      </c>
      <c r="D547" s="260" t="s">
        <v>232</v>
      </c>
      <c r="E547" s="261" t="s">
        <v>1270</v>
      </c>
      <c r="F547" s="262" t="s">
        <v>1271</v>
      </c>
      <c r="G547" s="263" t="s">
        <v>136</v>
      </c>
      <c r="H547" s="264">
        <v>0</v>
      </c>
      <c r="I547" s="265"/>
      <c r="J547" s="266">
        <f>ROUND(I547*H547,2)</f>
        <v>0</v>
      </c>
      <c r="K547" s="262" t="s">
        <v>1</v>
      </c>
      <c r="L547" s="267"/>
      <c r="M547" s="268" t="s">
        <v>1</v>
      </c>
      <c r="N547" s="269" t="s">
        <v>42</v>
      </c>
      <c r="O547" s="92"/>
      <c r="P547" s="228">
        <f>O547*H547</f>
        <v>0</v>
      </c>
      <c r="Q547" s="228">
        <v>0.13</v>
      </c>
      <c r="R547" s="228">
        <f>Q547*H547</f>
        <v>0</v>
      </c>
      <c r="S547" s="228">
        <v>0</v>
      </c>
      <c r="T547" s="229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0" t="s">
        <v>183</v>
      </c>
      <c r="AT547" s="230" t="s">
        <v>232</v>
      </c>
      <c r="AU547" s="230" t="s">
        <v>86</v>
      </c>
      <c r="AY547" s="18" t="s">
        <v>131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18" t="s">
        <v>82</v>
      </c>
      <c r="BK547" s="231">
        <f>ROUND(I547*H547,2)</f>
        <v>0</v>
      </c>
      <c r="BL547" s="18" t="s">
        <v>137</v>
      </c>
      <c r="BM547" s="230" t="s">
        <v>1272</v>
      </c>
    </row>
    <row r="548" s="2" customFormat="1">
      <c r="A548" s="39"/>
      <c r="B548" s="40"/>
      <c r="C548" s="41"/>
      <c r="D548" s="232" t="s">
        <v>139</v>
      </c>
      <c r="E548" s="41"/>
      <c r="F548" s="233" t="s">
        <v>1271</v>
      </c>
      <c r="G548" s="41"/>
      <c r="H548" s="41"/>
      <c r="I548" s="234"/>
      <c r="J548" s="41"/>
      <c r="K548" s="41"/>
      <c r="L548" s="45"/>
      <c r="M548" s="235"/>
      <c r="N548" s="236"/>
      <c r="O548" s="92"/>
      <c r="P548" s="92"/>
      <c r="Q548" s="92"/>
      <c r="R548" s="92"/>
      <c r="S548" s="92"/>
      <c r="T548" s="93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139</v>
      </c>
      <c r="AU548" s="18" t="s">
        <v>86</v>
      </c>
    </row>
    <row r="549" s="2" customFormat="1">
      <c r="A549" s="39"/>
      <c r="B549" s="40"/>
      <c r="C549" s="41"/>
      <c r="D549" s="232" t="s">
        <v>165</v>
      </c>
      <c r="E549" s="41"/>
      <c r="F549" s="259" t="s">
        <v>1001</v>
      </c>
      <c r="G549" s="41"/>
      <c r="H549" s="41"/>
      <c r="I549" s="234"/>
      <c r="J549" s="41"/>
      <c r="K549" s="41"/>
      <c r="L549" s="45"/>
      <c r="M549" s="235"/>
      <c r="N549" s="236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165</v>
      </c>
      <c r="AU549" s="18" t="s">
        <v>86</v>
      </c>
    </row>
    <row r="550" s="13" customFormat="1">
      <c r="A550" s="13"/>
      <c r="B550" s="237"/>
      <c r="C550" s="238"/>
      <c r="D550" s="232" t="s">
        <v>141</v>
      </c>
      <c r="E550" s="239" t="s">
        <v>1</v>
      </c>
      <c r="F550" s="240" t="s">
        <v>77</v>
      </c>
      <c r="G550" s="238"/>
      <c r="H550" s="241">
        <v>0</v>
      </c>
      <c r="I550" s="242"/>
      <c r="J550" s="238"/>
      <c r="K550" s="238"/>
      <c r="L550" s="243"/>
      <c r="M550" s="244"/>
      <c r="N550" s="245"/>
      <c r="O550" s="245"/>
      <c r="P550" s="245"/>
      <c r="Q550" s="245"/>
      <c r="R550" s="245"/>
      <c r="S550" s="245"/>
      <c r="T550" s="246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7" t="s">
        <v>141</v>
      </c>
      <c r="AU550" s="247" t="s">
        <v>86</v>
      </c>
      <c r="AV550" s="13" t="s">
        <v>86</v>
      </c>
      <c r="AW550" s="13" t="s">
        <v>32</v>
      </c>
      <c r="AX550" s="13" t="s">
        <v>77</v>
      </c>
      <c r="AY550" s="247" t="s">
        <v>131</v>
      </c>
    </row>
    <row r="551" s="15" customFormat="1">
      <c r="A551" s="15"/>
      <c r="B551" s="270"/>
      <c r="C551" s="271"/>
      <c r="D551" s="232" t="s">
        <v>141</v>
      </c>
      <c r="E551" s="272" t="s">
        <v>1</v>
      </c>
      <c r="F551" s="273" t="s">
        <v>1263</v>
      </c>
      <c r="G551" s="271"/>
      <c r="H551" s="274">
        <v>0</v>
      </c>
      <c r="I551" s="275"/>
      <c r="J551" s="271"/>
      <c r="K551" s="271"/>
      <c r="L551" s="276"/>
      <c r="M551" s="277"/>
      <c r="N551" s="278"/>
      <c r="O551" s="278"/>
      <c r="P551" s="278"/>
      <c r="Q551" s="278"/>
      <c r="R551" s="278"/>
      <c r="S551" s="278"/>
      <c r="T551" s="279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80" t="s">
        <v>141</v>
      </c>
      <c r="AU551" s="280" t="s">
        <v>86</v>
      </c>
      <c r="AV551" s="15" t="s">
        <v>89</v>
      </c>
      <c r="AW551" s="15" t="s">
        <v>32</v>
      </c>
      <c r="AX551" s="15" t="s">
        <v>82</v>
      </c>
      <c r="AY551" s="280" t="s">
        <v>131</v>
      </c>
    </row>
    <row r="552" s="2" customFormat="1" ht="37.8" customHeight="1">
      <c r="A552" s="39"/>
      <c r="B552" s="40"/>
      <c r="C552" s="219" t="s">
        <v>607</v>
      </c>
      <c r="D552" s="219" t="s">
        <v>133</v>
      </c>
      <c r="E552" s="220" t="s">
        <v>1273</v>
      </c>
      <c r="F552" s="221" t="s">
        <v>1274</v>
      </c>
      <c r="G552" s="222" t="s">
        <v>136</v>
      </c>
      <c r="H552" s="223">
        <v>0</v>
      </c>
      <c r="I552" s="224"/>
      <c r="J552" s="225">
        <f>ROUND(I552*H552,2)</f>
        <v>0</v>
      </c>
      <c r="K552" s="221" t="s">
        <v>155</v>
      </c>
      <c r="L552" s="45"/>
      <c r="M552" s="226" t="s">
        <v>1</v>
      </c>
      <c r="N552" s="227" t="s">
        <v>42</v>
      </c>
      <c r="O552" s="92"/>
      <c r="P552" s="228">
        <f>O552*H552</f>
        <v>0</v>
      </c>
      <c r="Q552" s="228">
        <v>0</v>
      </c>
      <c r="R552" s="228">
        <f>Q552*H552</f>
        <v>0</v>
      </c>
      <c r="S552" s="228">
        <v>0</v>
      </c>
      <c r="T552" s="22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0" t="s">
        <v>137</v>
      </c>
      <c r="AT552" s="230" t="s">
        <v>133</v>
      </c>
      <c r="AU552" s="230" t="s">
        <v>86</v>
      </c>
      <c r="AY552" s="18" t="s">
        <v>131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8" t="s">
        <v>82</v>
      </c>
      <c r="BK552" s="231">
        <f>ROUND(I552*H552,2)</f>
        <v>0</v>
      </c>
      <c r="BL552" s="18" t="s">
        <v>137</v>
      </c>
      <c r="BM552" s="230" t="s">
        <v>1275</v>
      </c>
    </row>
    <row r="553" s="2" customFormat="1">
      <c r="A553" s="39"/>
      <c r="B553" s="40"/>
      <c r="C553" s="41"/>
      <c r="D553" s="232" t="s">
        <v>139</v>
      </c>
      <c r="E553" s="41"/>
      <c r="F553" s="233" t="s">
        <v>1276</v>
      </c>
      <c r="G553" s="41"/>
      <c r="H553" s="41"/>
      <c r="I553" s="234"/>
      <c r="J553" s="41"/>
      <c r="K553" s="41"/>
      <c r="L553" s="45"/>
      <c r="M553" s="235"/>
      <c r="N553" s="236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139</v>
      </c>
      <c r="AU553" s="18" t="s">
        <v>86</v>
      </c>
    </row>
    <row r="554" s="2" customFormat="1">
      <c r="A554" s="39"/>
      <c r="B554" s="40"/>
      <c r="C554" s="41"/>
      <c r="D554" s="232" t="s">
        <v>165</v>
      </c>
      <c r="E554" s="41"/>
      <c r="F554" s="259" t="s">
        <v>1001</v>
      </c>
      <c r="G554" s="41"/>
      <c r="H554" s="41"/>
      <c r="I554" s="234"/>
      <c r="J554" s="41"/>
      <c r="K554" s="41"/>
      <c r="L554" s="45"/>
      <c r="M554" s="235"/>
      <c r="N554" s="236"/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165</v>
      </c>
      <c r="AU554" s="18" t="s">
        <v>86</v>
      </c>
    </row>
    <row r="555" s="13" customFormat="1">
      <c r="A555" s="13"/>
      <c r="B555" s="237"/>
      <c r="C555" s="238"/>
      <c r="D555" s="232" t="s">
        <v>141</v>
      </c>
      <c r="E555" s="239" t="s">
        <v>1</v>
      </c>
      <c r="F555" s="240" t="s">
        <v>77</v>
      </c>
      <c r="G555" s="238"/>
      <c r="H555" s="241">
        <v>0</v>
      </c>
      <c r="I555" s="242"/>
      <c r="J555" s="238"/>
      <c r="K555" s="238"/>
      <c r="L555" s="243"/>
      <c r="M555" s="244"/>
      <c r="N555" s="245"/>
      <c r="O555" s="245"/>
      <c r="P555" s="245"/>
      <c r="Q555" s="245"/>
      <c r="R555" s="245"/>
      <c r="S555" s="245"/>
      <c r="T555" s="24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7" t="s">
        <v>141</v>
      </c>
      <c r="AU555" s="247" t="s">
        <v>86</v>
      </c>
      <c r="AV555" s="13" t="s">
        <v>86</v>
      </c>
      <c r="AW555" s="13" t="s">
        <v>32</v>
      </c>
      <c r="AX555" s="13" t="s">
        <v>77</v>
      </c>
      <c r="AY555" s="247" t="s">
        <v>131</v>
      </c>
    </row>
    <row r="556" s="15" customFormat="1">
      <c r="A556" s="15"/>
      <c r="B556" s="270"/>
      <c r="C556" s="271"/>
      <c r="D556" s="232" t="s">
        <v>141</v>
      </c>
      <c r="E556" s="272" t="s">
        <v>1</v>
      </c>
      <c r="F556" s="273" t="s">
        <v>1263</v>
      </c>
      <c r="G556" s="271"/>
      <c r="H556" s="274">
        <v>0</v>
      </c>
      <c r="I556" s="275"/>
      <c r="J556" s="271"/>
      <c r="K556" s="271"/>
      <c r="L556" s="276"/>
      <c r="M556" s="277"/>
      <c r="N556" s="278"/>
      <c r="O556" s="278"/>
      <c r="P556" s="278"/>
      <c r="Q556" s="278"/>
      <c r="R556" s="278"/>
      <c r="S556" s="278"/>
      <c r="T556" s="279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80" t="s">
        <v>141</v>
      </c>
      <c r="AU556" s="280" t="s">
        <v>86</v>
      </c>
      <c r="AV556" s="15" t="s">
        <v>89</v>
      </c>
      <c r="AW556" s="15" t="s">
        <v>32</v>
      </c>
      <c r="AX556" s="15" t="s">
        <v>82</v>
      </c>
      <c r="AY556" s="280" t="s">
        <v>131</v>
      </c>
    </row>
    <row r="557" s="2" customFormat="1" ht="37.8" customHeight="1">
      <c r="A557" s="39"/>
      <c r="B557" s="40"/>
      <c r="C557" s="219" t="s">
        <v>614</v>
      </c>
      <c r="D557" s="219" t="s">
        <v>133</v>
      </c>
      <c r="E557" s="220" t="s">
        <v>1277</v>
      </c>
      <c r="F557" s="221" t="s">
        <v>1278</v>
      </c>
      <c r="G557" s="222" t="s">
        <v>136</v>
      </c>
      <c r="H557" s="223">
        <v>24</v>
      </c>
      <c r="I557" s="224"/>
      <c r="J557" s="225">
        <f>ROUND(I557*H557,2)</f>
        <v>0</v>
      </c>
      <c r="K557" s="221" t="s">
        <v>1</v>
      </c>
      <c r="L557" s="45"/>
      <c r="M557" s="226" t="s">
        <v>1</v>
      </c>
      <c r="N557" s="227" t="s">
        <v>42</v>
      </c>
      <c r="O557" s="92"/>
      <c r="P557" s="228">
        <f>O557*H557</f>
        <v>0</v>
      </c>
      <c r="Q557" s="228">
        <v>0.11162</v>
      </c>
      <c r="R557" s="228">
        <f>Q557*H557</f>
        <v>2.6788799999999999</v>
      </c>
      <c r="S557" s="228">
        <v>0</v>
      </c>
      <c r="T557" s="229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0" t="s">
        <v>137</v>
      </c>
      <c r="AT557" s="230" t="s">
        <v>133</v>
      </c>
      <c r="AU557" s="230" t="s">
        <v>86</v>
      </c>
      <c r="AY557" s="18" t="s">
        <v>131</v>
      </c>
      <c r="BE557" s="231">
        <f>IF(N557="základní",J557,0)</f>
        <v>0</v>
      </c>
      <c r="BF557" s="231">
        <f>IF(N557="snížená",J557,0)</f>
        <v>0</v>
      </c>
      <c r="BG557" s="231">
        <f>IF(N557="zákl. přenesená",J557,0)</f>
        <v>0</v>
      </c>
      <c r="BH557" s="231">
        <f>IF(N557="sníž. přenesená",J557,0)</f>
        <v>0</v>
      </c>
      <c r="BI557" s="231">
        <f>IF(N557="nulová",J557,0)</f>
        <v>0</v>
      </c>
      <c r="BJ557" s="18" t="s">
        <v>82</v>
      </c>
      <c r="BK557" s="231">
        <f>ROUND(I557*H557,2)</f>
        <v>0</v>
      </c>
      <c r="BL557" s="18" t="s">
        <v>137</v>
      </c>
      <c r="BM557" s="230" t="s">
        <v>1279</v>
      </c>
    </row>
    <row r="558" s="2" customFormat="1">
      <c r="A558" s="39"/>
      <c r="B558" s="40"/>
      <c r="C558" s="41"/>
      <c r="D558" s="232" t="s">
        <v>139</v>
      </c>
      <c r="E558" s="41"/>
      <c r="F558" s="233" t="s">
        <v>1280</v>
      </c>
      <c r="G558" s="41"/>
      <c r="H558" s="41"/>
      <c r="I558" s="234"/>
      <c r="J558" s="41"/>
      <c r="K558" s="41"/>
      <c r="L558" s="45"/>
      <c r="M558" s="235"/>
      <c r="N558" s="236"/>
      <c r="O558" s="92"/>
      <c r="P558" s="92"/>
      <c r="Q558" s="92"/>
      <c r="R558" s="92"/>
      <c r="S558" s="92"/>
      <c r="T558" s="93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139</v>
      </c>
      <c r="AU558" s="18" t="s">
        <v>86</v>
      </c>
    </row>
    <row r="559" s="13" customFormat="1">
      <c r="A559" s="13"/>
      <c r="B559" s="237"/>
      <c r="C559" s="238"/>
      <c r="D559" s="232" t="s">
        <v>141</v>
      </c>
      <c r="E559" s="239" t="s">
        <v>1</v>
      </c>
      <c r="F559" s="240" t="s">
        <v>295</v>
      </c>
      <c r="G559" s="238"/>
      <c r="H559" s="241">
        <v>24</v>
      </c>
      <c r="I559" s="242"/>
      <c r="J559" s="238"/>
      <c r="K559" s="238"/>
      <c r="L559" s="243"/>
      <c r="M559" s="244"/>
      <c r="N559" s="245"/>
      <c r="O559" s="245"/>
      <c r="P559" s="245"/>
      <c r="Q559" s="245"/>
      <c r="R559" s="245"/>
      <c r="S559" s="245"/>
      <c r="T559" s="246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7" t="s">
        <v>141</v>
      </c>
      <c r="AU559" s="247" t="s">
        <v>86</v>
      </c>
      <c r="AV559" s="13" t="s">
        <v>86</v>
      </c>
      <c r="AW559" s="13" t="s">
        <v>32</v>
      </c>
      <c r="AX559" s="13" t="s">
        <v>77</v>
      </c>
      <c r="AY559" s="247" t="s">
        <v>131</v>
      </c>
    </row>
    <row r="560" s="15" customFormat="1">
      <c r="A560" s="15"/>
      <c r="B560" s="270"/>
      <c r="C560" s="271"/>
      <c r="D560" s="232" t="s">
        <v>141</v>
      </c>
      <c r="E560" s="272" t="s">
        <v>1</v>
      </c>
      <c r="F560" s="273" t="s">
        <v>1176</v>
      </c>
      <c r="G560" s="271"/>
      <c r="H560" s="274">
        <v>24</v>
      </c>
      <c r="I560" s="275"/>
      <c r="J560" s="271"/>
      <c r="K560" s="271"/>
      <c r="L560" s="276"/>
      <c r="M560" s="277"/>
      <c r="N560" s="278"/>
      <c r="O560" s="278"/>
      <c r="P560" s="278"/>
      <c r="Q560" s="278"/>
      <c r="R560" s="278"/>
      <c r="S560" s="278"/>
      <c r="T560" s="279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80" t="s">
        <v>141</v>
      </c>
      <c r="AU560" s="280" t="s">
        <v>86</v>
      </c>
      <c r="AV560" s="15" t="s">
        <v>89</v>
      </c>
      <c r="AW560" s="15" t="s">
        <v>32</v>
      </c>
      <c r="AX560" s="15" t="s">
        <v>77</v>
      </c>
      <c r="AY560" s="280" t="s">
        <v>131</v>
      </c>
    </row>
    <row r="561" s="14" customFormat="1">
      <c r="A561" s="14"/>
      <c r="B561" s="248"/>
      <c r="C561" s="249"/>
      <c r="D561" s="232" t="s">
        <v>141</v>
      </c>
      <c r="E561" s="250" t="s">
        <v>1</v>
      </c>
      <c r="F561" s="251" t="s">
        <v>159</v>
      </c>
      <c r="G561" s="249"/>
      <c r="H561" s="252">
        <v>24</v>
      </c>
      <c r="I561" s="253"/>
      <c r="J561" s="249"/>
      <c r="K561" s="249"/>
      <c r="L561" s="254"/>
      <c r="M561" s="255"/>
      <c r="N561" s="256"/>
      <c r="O561" s="256"/>
      <c r="P561" s="256"/>
      <c r="Q561" s="256"/>
      <c r="R561" s="256"/>
      <c r="S561" s="256"/>
      <c r="T561" s="257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8" t="s">
        <v>141</v>
      </c>
      <c r="AU561" s="258" t="s">
        <v>86</v>
      </c>
      <c r="AV561" s="14" t="s">
        <v>137</v>
      </c>
      <c r="AW561" s="14" t="s">
        <v>32</v>
      </c>
      <c r="AX561" s="14" t="s">
        <v>82</v>
      </c>
      <c r="AY561" s="258" t="s">
        <v>131</v>
      </c>
    </row>
    <row r="562" s="2" customFormat="1" ht="16.5" customHeight="1">
      <c r="A562" s="39"/>
      <c r="B562" s="40"/>
      <c r="C562" s="260" t="s">
        <v>619</v>
      </c>
      <c r="D562" s="260" t="s">
        <v>232</v>
      </c>
      <c r="E562" s="261" t="s">
        <v>1281</v>
      </c>
      <c r="F562" s="262" t="s">
        <v>1282</v>
      </c>
      <c r="G562" s="263" t="s">
        <v>136</v>
      </c>
      <c r="H562" s="264">
        <v>24.719999999999999</v>
      </c>
      <c r="I562" s="265"/>
      <c r="J562" s="266">
        <f>ROUND(I562*H562,2)</f>
        <v>0</v>
      </c>
      <c r="K562" s="262" t="s">
        <v>1</v>
      </c>
      <c r="L562" s="267"/>
      <c r="M562" s="268" t="s">
        <v>1</v>
      </c>
      <c r="N562" s="269" t="s">
        <v>42</v>
      </c>
      <c r="O562" s="92"/>
      <c r="P562" s="228">
        <f>O562*H562</f>
        <v>0</v>
      </c>
      <c r="Q562" s="228">
        <v>0.152</v>
      </c>
      <c r="R562" s="228">
        <f>Q562*H562</f>
        <v>3.7574399999999999</v>
      </c>
      <c r="S562" s="228">
        <v>0</v>
      </c>
      <c r="T562" s="229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0" t="s">
        <v>183</v>
      </c>
      <c r="AT562" s="230" t="s">
        <v>232</v>
      </c>
      <c r="AU562" s="230" t="s">
        <v>86</v>
      </c>
      <c r="AY562" s="18" t="s">
        <v>131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8" t="s">
        <v>82</v>
      </c>
      <c r="BK562" s="231">
        <f>ROUND(I562*H562,2)</f>
        <v>0</v>
      </c>
      <c r="BL562" s="18" t="s">
        <v>137</v>
      </c>
      <c r="BM562" s="230" t="s">
        <v>1283</v>
      </c>
    </row>
    <row r="563" s="2" customFormat="1">
      <c r="A563" s="39"/>
      <c r="B563" s="40"/>
      <c r="C563" s="41"/>
      <c r="D563" s="232" t="s">
        <v>139</v>
      </c>
      <c r="E563" s="41"/>
      <c r="F563" s="233" t="s">
        <v>1282</v>
      </c>
      <c r="G563" s="41"/>
      <c r="H563" s="41"/>
      <c r="I563" s="234"/>
      <c r="J563" s="41"/>
      <c r="K563" s="41"/>
      <c r="L563" s="45"/>
      <c r="M563" s="235"/>
      <c r="N563" s="236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139</v>
      </c>
      <c r="AU563" s="18" t="s">
        <v>86</v>
      </c>
    </row>
    <row r="564" s="13" customFormat="1">
      <c r="A564" s="13"/>
      <c r="B564" s="237"/>
      <c r="C564" s="238"/>
      <c r="D564" s="232" t="s">
        <v>141</v>
      </c>
      <c r="E564" s="239" t="s">
        <v>1</v>
      </c>
      <c r="F564" s="240" t="s">
        <v>1284</v>
      </c>
      <c r="G564" s="238"/>
      <c r="H564" s="241">
        <v>24.719999999999999</v>
      </c>
      <c r="I564" s="242"/>
      <c r="J564" s="238"/>
      <c r="K564" s="238"/>
      <c r="L564" s="243"/>
      <c r="M564" s="244"/>
      <c r="N564" s="245"/>
      <c r="O564" s="245"/>
      <c r="P564" s="245"/>
      <c r="Q564" s="245"/>
      <c r="R564" s="245"/>
      <c r="S564" s="245"/>
      <c r="T564" s="24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7" t="s">
        <v>141</v>
      </c>
      <c r="AU564" s="247" t="s">
        <v>86</v>
      </c>
      <c r="AV564" s="13" t="s">
        <v>86</v>
      </c>
      <c r="AW564" s="13" t="s">
        <v>32</v>
      </c>
      <c r="AX564" s="13" t="s">
        <v>77</v>
      </c>
      <c r="AY564" s="247" t="s">
        <v>131</v>
      </c>
    </row>
    <row r="565" s="15" customFormat="1">
      <c r="A565" s="15"/>
      <c r="B565" s="270"/>
      <c r="C565" s="271"/>
      <c r="D565" s="232" t="s">
        <v>141</v>
      </c>
      <c r="E565" s="272" t="s">
        <v>1</v>
      </c>
      <c r="F565" s="273" t="s">
        <v>1176</v>
      </c>
      <c r="G565" s="271"/>
      <c r="H565" s="274">
        <v>24.719999999999999</v>
      </c>
      <c r="I565" s="275"/>
      <c r="J565" s="271"/>
      <c r="K565" s="271"/>
      <c r="L565" s="276"/>
      <c r="M565" s="277"/>
      <c r="N565" s="278"/>
      <c r="O565" s="278"/>
      <c r="P565" s="278"/>
      <c r="Q565" s="278"/>
      <c r="R565" s="278"/>
      <c r="S565" s="278"/>
      <c r="T565" s="279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80" t="s">
        <v>141</v>
      </c>
      <c r="AU565" s="280" t="s">
        <v>86</v>
      </c>
      <c r="AV565" s="15" t="s">
        <v>89</v>
      </c>
      <c r="AW565" s="15" t="s">
        <v>32</v>
      </c>
      <c r="AX565" s="15" t="s">
        <v>77</v>
      </c>
      <c r="AY565" s="280" t="s">
        <v>131</v>
      </c>
    </row>
    <row r="566" s="14" customFormat="1">
      <c r="A566" s="14"/>
      <c r="B566" s="248"/>
      <c r="C566" s="249"/>
      <c r="D566" s="232" t="s">
        <v>141</v>
      </c>
      <c r="E566" s="250" t="s">
        <v>1</v>
      </c>
      <c r="F566" s="251" t="s">
        <v>159</v>
      </c>
      <c r="G566" s="249"/>
      <c r="H566" s="252">
        <v>24.719999999999999</v>
      </c>
      <c r="I566" s="253"/>
      <c r="J566" s="249"/>
      <c r="K566" s="249"/>
      <c r="L566" s="254"/>
      <c r="M566" s="255"/>
      <c r="N566" s="256"/>
      <c r="O566" s="256"/>
      <c r="P566" s="256"/>
      <c r="Q566" s="256"/>
      <c r="R566" s="256"/>
      <c r="S566" s="256"/>
      <c r="T566" s="257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8" t="s">
        <v>141</v>
      </c>
      <c r="AU566" s="258" t="s">
        <v>86</v>
      </c>
      <c r="AV566" s="14" t="s">
        <v>137</v>
      </c>
      <c r="AW566" s="14" t="s">
        <v>32</v>
      </c>
      <c r="AX566" s="14" t="s">
        <v>82</v>
      </c>
      <c r="AY566" s="258" t="s">
        <v>131</v>
      </c>
    </row>
    <row r="567" s="2" customFormat="1" ht="24.15" customHeight="1">
      <c r="A567" s="39"/>
      <c r="B567" s="40"/>
      <c r="C567" s="219" t="s">
        <v>623</v>
      </c>
      <c r="D567" s="219" t="s">
        <v>133</v>
      </c>
      <c r="E567" s="220" t="s">
        <v>1285</v>
      </c>
      <c r="F567" s="221" t="s">
        <v>1286</v>
      </c>
      <c r="G567" s="222" t="s">
        <v>136</v>
      </c>
      <c r="H567" s="223">
        <v>0</v>
      </c>
      <c r="I567" s="224"/>
      <c r="J567" s="225">
        <f>ROUND(I567*H567,2)</f>
        <v>0</v>
      </c>
      <c r="K567" s="221" t="s">
        <v>155</v>
      </c>
      <c r="L567" s="45"/>
      <c r="M567" s="226" t="s">
        <v>1</v>
      </c>
      <c r="N567" s="227" t="s">
        <v>42</v>
      </c>
      <c r="O567" s="92"/>
      <c r="P567" s="228">
        <f>O567*H567</f>
        <v>0</v>
      </c>
      <c r="Q567" s="228">
        <v>0.11162</v>
      </c>
      <c r="R567" s="228">
        <f>Q567*H567</f>
        <v>0</v>
      </c>
      <c r="S567" s="228">
        <v>0</v>
      </c>
      <c r="T567" s="229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0" t="s">
        <v>137</v>
      </c>
      <c r="AT567" s="230" t="s">
        <v>133</v>
      </c>
      <c r="AU567" s="230" t="s">
        <v>86</v>
      </c>
      <c r="AY567" s="18" t="s">
        <v>131</v>
      </c>
      <c r="BE567" s="231">
        <f>IF(N567="základní",J567,0)</f>
        <v>0</v>
      </c>
      <c r="BF567" s="231">
        <f>IF(N567="snížená",J567,0)</f>
        <v>0</v>
      </c>
      <c r="BG567" s="231">
        <f>IF(N567="zákl. přenesená",J567,0)</f>
        <v>0</v>
      </c>
      <c r="BH567" s="231">
        <f>IF(N567="sníž. přenesená",J567,0)</f>
        <v>0</v>
      </c>
      <c r="BI567" s="231">
        <f>IF(N567="nulová",J567,0)</f>
        <v>0</v>
      </c>
      <c r="BJ567" s="18" t="s">
        <v>82</v>
      </c>
      <c r="BK567" s="231">
        <f>ROUND(I567*H567,2)</f>
        <v>0</v>
      </c>
      <c r="BL567" s="18" t="s">
        <v>137</v>
      </c>
      <c r="BM567" s="230" t="s">
        <v>1287</v>
      </c>
    </row>
    <row r="568" s="2" customFormat="1">
      <c r="A568" s="39"/>
      <c r="B568" s="40"/>
      <c r="C568" s="41"/>
      <c r="D568" s="232" t="s">
        <v>139</v>
      </c>
      <c r="E568" s="41"/>
      <c r="F568" s="233" t="s">
        <v>1288</v>
      </c>
      <c r="G568" s="41"/>
      <c r="H568" s="41"/>
      <c r="I568" s="234"/>
      <c r="J568" s="41"/>
      <c r="K568" s="41"/>
      <c r="L568" s="45"/>
      <c r="M568" s="235"/>
      <c r="N568" s="236"/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139</v>
      </c>
      <c r="AU568" s="18" t="s">
        <v>86</v>
      </c>
    </row>
    <row r="569" s="2" customFormat="1">
      <c r="A569" s="39"/>
      <c r="B569" s="40"/>
      <c r="C569" s="41"/>
      <c r="D569" s="232" t="s">
        <v>165</v>
      </c>
      <c r="E569" s="41"/>
      <c r="F569" s="259" t="s">
        <v>1001</v>
      </c>
      <c r="G569" s="41"/>
      <c r="H569" s="41"/>
      <c r="I569" s="234"/>
      <c r="J569" s="41"/>
      <c r="K569" s="41"/>
      <c r="L569" s="45"/>
      <c r="M569" s="235"/>
      <c r="N569" s="236"/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165</v>
      </c>
      <c r="AU569" s="18" t="s">
        <v>86</v>
      </c>
    </row>
    <row r="570" s="13" customFormat="1">
      <c r="A570" s="13"/>
      <c r="B570" s="237"/>
      <c r="C570" s="238"/>
      <c r="D570" s="232" t="s">
        <v>141</v>
      </c>
      <c r="E570" s="239" t="s">
        <v>1</v>
      </c>
      <c r="F570" s="240" t="s">
        <v>77</v>
      </c>
      <c r="G570" s="238"/>
      <c r="H570" s="241">
        <v>0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7" t="s">
        <v>141</v>
      </c>
      <c r="AU570" s="247" t="s">
        <v>86</v>
      </c>
      <c r="AV570" s="13" t="s">
        <v>86</v>
      </c>
      <c r="AW570" s="13" t="s">
        <v>32</v>
      </c>
      <c r="AX570" s="13" t="s">
        <v>77</v>
      </c>
      <c r="AY570" s="247" t="s">
        <v>131</v>
      </c>
    </row>
    <row r="571" s="15" customFormat="1">
      <c r="A571" s="15"/>
      <c r="B571" s="270"/>
      <c r="C571" s="271"/>
      <c r="D571" s="232" t="s">
        <v>141</v>
      </c>
      <c r="E571" s="272" t="s">
        <v>1</v>
      </c>
      <c r="F571" s="273" t="s">
        <v>1151</v>
      </c>
      <c r="G571" s="271"/>
      <c r="H571" s="274">
        <v>0</v>
      </c>
      <c r="I571" s="275"/>
      <c r="J571" s="271"/>
      <c r="K571" s="271"/>
      <c r="L571" s="276"/>
      <c r="M571" s="277"/>
      <c r="N571" s="278"/>
      <c r="O571" s="278"/>
      <c r="P571" s="278"/>
      <c r="Q571" s="278"/>
      <c r="R571" s="278"/>
      <c r="S571" s="278"/>
      <c r="T571" s="279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80" t="s">
        <v>141</v>
      </c>
      <c r="AU571" s="280" t="s">
        <v>86</v>
      </c>
      <c r="AV571" s="15" t="s">
        <v>89</v>
      </c>
      <c r="AW571" s="15" t="s">
        <v>32</v>
      </c>
      <c r="AX571" s="15" t="s">
        <v>77</v>
      </c>
      <c r="AY571" s="280" t="s">
        <v>131</v>
      </c>
    </row>
    <row r="572" s="13" customFormat="1">
      <c r="A572" s="13"/>
      <c r="B572" s="237"/>
      <c r="C572" s="238"/>
      <c r="D572" s="232" t="s">
        <v>141</v>
      </c>
      <c r="E572" s="239" t="s">
        <v>1</v>
      </c>
      <c r="F572" s="240" t="s">
        <v>77</v>
      </c>
      <c r="G572" s="238"/>
      <c r="H572" s="241">
        <v>0</v>
      </c>
      <c r="I572" s="242"/>
      <c r="J572" s="238"/>
      <c r="K572" s="238"/>
      <c r="L572" s="243"/>
      <c r="M572" s="244"/>
      <c r="N572" s="245"/>
      <c r="O572" s="245"/>
      <c r="P572" s="245"/>
      <c r="Q572" s="245"/>
      <c r="R572" s="245"/>
      <c r="S572" s="245"/>
      <c r="T572" s="24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7" t="s">
        <v>141</v>
      </c>
      <c r="AU572" s="247" t="s">
        <v>86</v>
      </c>
      <c r="AV572" s="13" t="s">
        <v>86</v>
      </c>
      <c r="AW572" s="13" t="s">
        <v>32</v>
      </c>
      <c r="AX572" s="13" t="s">
        <v>77</v>
      </c>
      <c r="AY572" s="247" t="s">
        <v>131</v>
      </c>
    </row>
    <row r="573" s="15" customFormat="1">
      <c r="A573" s="15"/>
      <c r="B573" s="270"/>
      <c r="C573" s="271"/>
      <c r="D573" s="232" t="s">
        <v>141</v>
      </c>
      <c r="E573" s="272" t="s">
        <v>1</v>
      </c>
      <c r="F573" s="273" t="s">
        <v>1289</v>
      </c>
      <c r="G573" s="271"/>
      <c r="H573" s="274">
        <v>0</v>
      </c>
      <c r="I573" s="275"/>
      <c r="J573" s="271"/>
      <c r="K573" s="271"/>
      <c r="L573" s="276"/>
      <c r="M573" s="277"/>
      <c r="N573" s="278"/>
      <c r="O573" s="278"/>
      <c r="P573" s="278"/>
      <c r="Q573" s="278"/>
      <c r="R573" s="278"/>
      <c r="S573" s="278"/>
      <c r="T573" s="279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80" t="s">
        <v>141</v>
      </c>
      <c r="AU573" s="280" t="s">
        <v>86</v>
      </c>
      <c r="AV573" s="15" t="s">
        <v>89</v>
      </c>
      <c r="AW573" s="15" t="s">
        <v>32</v>
      </c>
      <c r="AX573" s="15" t="s">
        <v>77</v>
      </c>
      <c r="AY573" s="280" t="s">
        <v>131</v>
      </c>
    </row>
    <row r="574" s="13" customFormat="1">
      <c r="A574" s="13"/>
      <c r="B574" s="237"/>
      <c r="C574" s="238"/>
      <c r="D574" s="232" t="s">
        <v>141</v>
      </c>
      <c r="E574" s="239" t="s">
        <v>1</v>
      </c>
      <c r="F574" s="240" t="s">
        <v>77</v>
      </c>
      <c r="G574" s="238"/>
      <c r="H574" s="241">
        <v>0</v>
      </c>
      <c r="I574" s="242"/>
      <c r="J574" s="238"/>
      <c r="K574" s="238"/>
      <c r="L574" s="243"/>
      <c r="M574" s="244"/>
      <c r="N574" s="245"/>
      <c r="O574" s="245"/>
      <c r="P574" s="245"/>
      <c r="Q574" s="245"/>
      <c r="R574" s="245"/>
      <c r="S574" s="245"/>
      <c r="T574" s="246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7" t="s">
        <v>141</v>
      </c>
      <c r="AU574" s="247" t="s">
        <v>86</v>
      </c>
      <c r="AV574" s="13" t="s">
        <v>86</v>
      </c>
      <c r="AW574" s="13" t="s">
        <v>32</v>
      </c>
      <c r="AX574" s="13" t="s">
        <v>77</v>
      </c>
      <c r="AY574" s="247" t="s">
        <v>131</v>
      </c>
    </row>
    <row r="575" s="15" customFormat="1">
      <c r="A575" s="15"/>
      <c r="B575" s="270"/>
      <c r="C575" s="271"/>
      <c r="D575" s="232" t="s">
        <v>141</v>
      </c>
      <c r="E575" s="272" t="s">
        <v>1</v>
      </c>
      <c r="F575" s="273" t="s">
        <v>1290</v>
      </c>
      <c r="G575" s="271"/>
      <c r="H575" s="274">
        <v>0</v>
      </c>
      <c r="I575" s="275"/>
      <c r="J575" s="271"/>
      <c r="K575" s="271"/>
      <c r="L575" s="276"/>
      <c r="M575" s="277"/>
      <c r="N575" s="278"/>
      <c r="O575" s="278"/>
      <c r="P575" s="278"/>
      <c r="Q575" s="278"/>
      <c r="R575" s="278"/>
      <c r="S575" s="278"/>
      <c r="T575" s="279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80" t="s">
        <v>141</v>
      </c>
      <c r="AU575" s="280" t="s">
        <v>86</v>
      </c>
      <c r="AV575" s="15" t="s">
        <v>89</v>
      </c>
      <c r="AW575" s="15" t="s">
        <v>32</v>
      </c>
      <c r="AX575" s="15" t="s">
        <v>77</v>
      </c>
      <c r="AY575" s="280" t="s">
        <v>131</v>
      </c>
    </row>
    <row r="576" s="13" customFormat="1">
      <c r="A576" s="13"/>
      <c r="B576" s="237"/>
      <c r="C576" s="238"/>
      <c r="D576" s="232" t="s">
        <v>141</v>
      </c>
      <c r="E576" s="239" t="s">
        <v>1</v>
      </c>
      <c r="F576" s="240" t="s">
        <v>77</v>
      </c>
      <c r="G576" s="238"/>
      <c r="H576" s="241">
        <v>0</v>
      </c>
      <c r="I576" s="242"/>
      <c r="J576" s="238"/>
      <c r="K576" s="238"/>
      <c r="L576" s="243"/>
      <c r="M576" s="244"/>
      <c r="N576" s="245"/>
      <c r="O576" s="245"/>
      <c r="P576" s="245"/>
      <c r="Q576" s="245"/>
      <c r="R576" s="245"/>
      <c r="S576" s="245"/>
      <c r="T576" s="246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7" t="s">
        <v>141</v>
      </c>
      <c r="AU576" s="247" t="s">
        <v>86</v>
      </c>
      <c r="AV576" s="13" t="s">
        <v>86</v>
      </c>
      <c r="AW576" s="13" t="s">
        <v>32</v>
      </c>
      <c r="AX576" s="13" t="s">
        <v>77</v>
      </c>
      <c r="AY576" s="247" t="s">
        <v>131</v>
      </c>
    </row>
    <row r="577" s="15" customFormat="1">
      <c r="A577" s="15"/>
      <c r="B577" s="270"/>
      <c r="C577" s="271"/>
      <c r="D577" s="232" t="s">
        <v>141</v>
      </c>
      <c r="E577" s="272" t="s">
        <v>1</v>
      </c>
      <c r="F577" s="273" t="s">
        <v>1152</v>
      </c>
      <c r="G577" s="271"/>
      <c r="H577" s="274">
        <v>0</v>
      </c>
      <c r="I577" s="275"/>
      <c r="J577" s="271"/>
      <c r="K577" s="271"/>
      <c r="L577" s="276"/>
      <c r="M577" s="277"/>
      <c r="N577" s="278"/>
      <c r="O577" s="278"/>
      <c r="P577" s="278"/>
      <c r="Q577" s="278"/>
      <c r="R577" s="278"/>
      <c r="S577" s="278"/>
      <c r="T577" s="279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80" t="s">
        <v>141</v>
      </c>
      <c r="AU577" s="280" t="s">
        <v>86</v>
      </c>
      <c r="AV577" s="15" t="s">
        <v>89</v>
      </c>
      <c r="AW577" s="15" t="s">
        <v>32</v>
      </c>
      <c r="AX577" s="15" t="s">
        <v>77</v>
      </c>
      <c r="AY577" s="280" t="s">
        <v>131</v>
      </c>
    </row>
    <row r="578" s="14" customFormat="1">
      <c r="A578" s="14"/>
      <c r="B578" s="248"/>
      <c r="C578" s="249"/>
      <c r="D578" s="232" t="s">
        <v>141</v>
      </c>
      <c r="E578" s="250" t="s">
        <v>1</v>
      </c>
      <c r="F578" s="251" t="s">
        <v>159</v>
      </c>
      <c r="G578" s="249"/>
      <c r="H578" s="252">
        <v>0</v>
      </c>
      <c r="I578" s="253"/>
      <c r="J578" s="249"/>
      <c r="K578" s="249"/>
      <c r="L578" s="254"/>
      <c r="M578" s="255"/>
      <c r="N578" s="256"/>
      <c r="O578" s="256"/>
      <c r="P578" s="256"/>
      <c r="Q578" s="256"/>
      <c r="R578" s="256"/>
      <c r="S578" s="256"/>
      <c r="T578" s="257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8" t="s">
        <v>141</v>
      </c>
      <c r="AU578" s="258" t="s">
        <v>86</v>
      </c>
      <c r="AV578" s="14" t="s">
        <v>137</v>
      </c>
      <c r="AW578" s="14" t="s">
        <v>32</v>
      </c>
      <c r="AX578" s="14" t="s">
        <v>82</v>
      </c>
      <c r="AY578" s="258" t="s">
        <v>131</v>
      </c>
    </row>
    <row r="579" s="2" customFormat="1" ht="24.15" customHeight="1">
      <c r="A579" s="39"/>
      <c r="B579" s="40"/>
      <c r="C579" s="260" t="s">
        <v>628</v>
      </c>
      <c r="D579" s="260" t="s">
        <v>232</v>
      </c>
      <c r="E579" s="261" t="s">
        <v>1291</v>
      </c>
      <c r="F579" s="262" t="s">
        <v>1292</v>
      </c>
      <c r="G579" s="263" t="s">
        <v>136</v>
      </c>
      <c r="H579" s="264">
        <v>0</v>
      </c>
      <c r="I579" s="265"/>
      <c r="J579" s="266">
        <f>ROUND(I579*H579,2)</f>
        <v>0</v>
      </c>
      <c r="K579" s="262" t="s">
        <v>155</v>
      </c>
      <c r="L579" s="267"/>
      <c r="M579" s="268" t="s">
        <v>1</v>
      </c>
      <c r="N579" s="269" t="s">
        <v>42</v>
      </c>
      <c r="O579" s="92"/>
      <c r="P579" s="228">
        <f>O579*H579</f>
        <v>0</v>
      </c>
      <c r="Q579" s="228">
        <v>0.152</v>
      </c>
      <c r="R579" s="228">
        <f>Q579*H579</f>
        <v>0</v>
      </c>
      <c r="S579" s="228">
        <v>0</v>
      </c>
      <c r="T579" s="229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30" t="s">
        <v>183</v>
      </c>
      <c r="AT579" s="230" t="s">
        <v>232</v>
      </c>
      <c r="AU579" s="230" t="s">
        <v>86</v>
      </c>
      <c r="AY579" s="18" t="s">
        <v>131</v>
      </c>
      <c r="BE579" s="231">
        <f>IF(N579="základní",J579,0)</f>
        <v>0</v>
      </c>
      <c r="BF579" s="231">
        <f>IF(N579="snížená",J579,0)</f>
        <v>0</v>
      </c>
      <c r="BG579" s="231">
        <f>IF(N579="zákl. přenesená",J579,0)</f>
        <v>0</v>
      </c>
      <c r="BH579" s="231">
        <f>IF(N579="sníž. přenesená",J579,0)</f>
        <v>0</v>
      </c>
      <c r="BI579" s="231">
        <f>IF(N579="nulová",J579,0)</f>
        <v>0</v>
      </c>
      <c r="BJ579" s="18" t="s">
        <v>82</v>
      </c>
      <c r="BK579" s="231">
        <f>ROUND(I579*H579,2)</f>
        <v>0</v>
      </c>
      <c r="BL579" s="18" t="s">
        <v>137</v>
      </c>
      <c r="BM579" s="230" t="s">
        <v>1293</v>
      </c>
    </row>
    <row r="580" s="2" customFormat="1">
      <c r="A580" s="39"/>
      <c r="B580" s="40"/>
      <c r="C580" s="41"/>
      <c r="D580" s="232" t="s">
        <v>139</v>
      </c>
      <c r="E580" s="41"/>
      <c r="F580" s="233" t="s">
        <v>1292</v>
      </c>
      <c r="G580" s="41"/>
      <c r="H580" s="41"/>
      <c r="I580" s="234"/>
      <c r="J580" s="41"/>
      <c r="K580" s="41"/>
      <c r="L580" s="45"/>
      <c r="M580" s="235"/>
      <c r="N580" s="236"/>
      <c r="O580" s="92"/>
      <c r="P580" s="92"/>
      <c r="Q580" s="92"/>
      <c r="R580" s="92"/>
      <c r="S580" s="92"/>
      <c r="T580" s="93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139</v>
      </c>
      <c r="AU580" s="18" t="s">
        <v>86</v>
      </c>
    </row>
    <row r="581" s="2" customFormat="1">
      <c r="A581" s="39"/>
      <c r="B581" s="40"/>
      <c r="C581" s="41"/>
      <c r="D581" s="232" t="s">
        <v>165</v>
      </c>
      <c r="E581" s="41"/>
      <c r="F581" s="259" t="s">
        <v>1294</v>
      </c>
      <c r="G581" s="41"/>
      <c r="H581" s="41"/>
      <c r="I581" s="234"/>
      <c r="J581" s="41"/>
      <c r="K581" s="41"/>
      <c r="L581" s="45"/>
      <c r="M581" s="235"/>
      <c r="N581" s="236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165</v>
      </c>
      <c r="AU581" s="18" t="s">
        <v>86</v>
      </c>
    </row>
    <row r="582" s="13" customFormat="1">
      <c r="A582" s="13"/>
      <c r="B582" s="237"/>
      <c r="C582" s="238"/>
      <c r="D582" s="232" t="s">
        <v>141</v>
      </c>
      <c r="E582" s="239" t="s">
        <v>1</v>
      </c>
      <c r="F582" s="240" t="s">
        <v>77</v>
      </c>
      <c r="G582" s="238"/>
      <c r="H582" s="241">
        <v>0</v>
      </c>
      <c r="I582" s="242"/>
      <c r="J582" s="238"/>
      <c r="K582" s="238"/>
      <c r="L582" s="243"/>
      <c r="M582" s="244"/>
      <c r="N582" s="245"/>
      <c r="O582" s="245"/>
      <c r="P582" s="245"/>
      <c r="Q582" s="245"/>
      <c r="R582" s="245"/>
      <c r="S582" s="245"/>
      <c r="T582" s="246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7" t="s">
        <v>141</v>
      </c>
      <c r="AU582" s="247" t="s">
        <v>86</v>
      </c>
      <c r="AV582" s="13" t="s">
        <v>86</v>
      </c>
      <c r="AW582" s="13" t="s">
        <v>32</v>
      </c>
      <c r="AX582" s="13" t="s">
        <v>77</v>
      </c>
      <c r="AY582" s="247" t="s">
        <v>131</v>
      </c>
    </row>
    <row r="583" s="15" customFormat="1">
      <c r="A583" s="15"/>
      <c r="B583" s="270"/>
      <c r="C583" s="271"/>
      <c r="D583" s="232" t="s">
        <v>141</v>
      </c>
      <c r="E583" s="272" t="s">
        <v>1</v>
      </c>
      <c r="F583" s="273" t="s">
        <v>1151</v>
      </c>
      <c r="G583" s="271"/>
      <c r="H583" s="274">
        <v>0</v>
      </c>
      <c r="I583" s="275"/>
      <c r="J583" s="271"/>
      <c r="K583" s="271"/>
      <c r="L583" s="276"/>
      <c r="M583" s="277"/>
      <c r="N583" s="278"/>
      <c r="O583" s="278"/>
      <c r="P583" s="278"/>
      <c r="Q583" s="278"/>
      <c r="R583" s="278"/>
      <c r="S583" s="278"/>
      <c r="T583" s="279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80" t="s">
        <v>141</v>
      </c>
      <c r="AU583" s="280" t="s">
        <v>86</v>
      </c>
      <c r="AV583" s="15" t="s">
        <v>89</v>
      </c>
      <c r="AW583" s="15" t="s">
        <v>32</v>
      </c>
      <c r="AX583" s="15" t="s">
        <v>77</v>
      </c>
      <c r="AY583" s="280" t="s">
        <v>131</v>
      </c>
    </row>
    <row r="584" s="13" customFormat="1">
      <c r="A584" s="13"/>
      <c r="B584" s="237"/>
      <c r="C584" s="238"/>
      <c r="D584" s="232" t="s">
        <v>141</v>
      </c>
      <c r="E584" s="239" t="s">
        <v>1</v>
      </c>
      <c r="F584" s="240" t="s">
        <v>77</v>
      </c>
      <c r="G584" s="238"/>
      <c r="H584" s="241">
        <v>0</v>
      </c>
      <c r="I584" s="242"/>
      <c r="J584" s="238"/>
      <c r="K584" s="238"/>
      <c r="L584" s="243"/>
      <c r="M584" s="244"/>
      <c r="N584" s="245"/>
      <c r="O584" s="245"/>
      <c r="P584" s="245"/>
      <c r="Q584" s="245"/>
      <c r="R584" s="245"/>
      <c r="S584" s="245"/>
      <c r="T584" s="24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7" t="s">
        <v>141</v>
      </c>
      <c r="AU584" s="247" t="s">
        <v>86</v>
      </c>
      <c r="AV584" s="13" t="s">
        <v>86</v>
      </c>
      <c r="AW584" s="13" t="s">
        <v>32</v>
      </c>
      <c r="AX584" s="13" t="s">
        <v>77</v>
      </c>
      <c r="AY584" s="247" t="s">
        <v>131</v>
      </c>
    </row>
    <row r="585" s="15" customFormat="1">
      <c r="A585" s="15"/>
      <c r="B585" s="270"/>
      <c r="C585" s="271"/>
      <c r="D585" s="232" t="s">
        <v>141</v>
      </c>
      <c r="E585" s="272" t="s">
        <v>1</v>
      </c>
      <c r="F585" s="273" t="s">
        <v>1269</v>
      </c>
      <c r="G585" s="271"/>
      <c r="H585" s="274">
        <v>0</v>
      </c>
      <c r="I585" s="275"/>
      <c r="J585" s="271"/>
      <c r="K585" s="271"/>
      <c r="L585" s="276"/>
      <c r="M585" s="277"/>
      <c r="N585" s="278"/>
      <c r="O585" s="278"/>
      <c r="P585" s="278"/>
      <c r="Q585" s="278"/>
      <c r="R585" s="278"/>
      <c r="S585" s="278"/>
      <c r="T585" s="279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80" t="s">
        <v>141</v>
      </c>
      <c r="AU585" s="280" t="s">
        <v>86</v>
      </c>
      <c r="AV585" s="15" t="s">
        <v>89</v>
      </c>
      <c r="AW585" s="15" t="s">
        <v>32</v>
      </c>
      <c r="AX585" s="15" t="s">
        <v>77</v>
      </c>
      <c r="AY585" s="280" t="s">
        <v>131</v>
      </c>
    </row>
    <row r="586" s="13" customFormat="1">
      <c r="A586" s="13"/>
      <c r="B586" s="237"/>
      <c r="C586" s="238"/>
      <c r="D586" s="232" t="s">
        <v>141</v>
      </c>
      <c r="E586" s="239" t="s">
        <v>1</v>
      </c>
      <c r="F586" s="240" t="s">
        <v>77</v>
      </c>
      <c r="G586" s="238"/>
      <c r="H586" s="241">
        <v>0</v>
      </c>
      <c r="I586" s="242"/>
      <c r="J586" s="238"/>
      <c r="K586" s="238"/>
      <c r="L586" s="243"/>
      <c r="M586" s="244"/>
      <c r="N586" s="245"/>
      <c r="O586" s="245"/>
      <c r="P586" s="245"/>
      <c r="Q586" s="245"/>
      <c r="R586" s="245"/>
      <c r="S586" s="245"/>
      <c r="T586" s="246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7" t="s">
        <v>141</v>
      </c>
      <c r="AU586" s="247" t="s">
        <v>86</v>
      </c>
      <c r="AV586" s="13" t="s">
        <v>86</v>
      </c>
      <c r="AW586" s="13" t="s">
        <v>32</v>
      </c>
      <c r="AX586" s="13" t="s">
        <v>77</v>
      </c>
      <c r="AY586" s="247" t="s">
        <v>131</v>
      </c>
    </row>
    <row r="587" s="15" customFormat="1">
      <c r="A587" s="15"/>
      <c r="B587" s="270"/>
      <c r="C587" s="271"/>
      <c r="D587" s="232" t="s">
        <v>141</v>
      </c>
      <c r="E587" s="272" t="s">
        <v>1</v>
      </c>
      <c r="F587" s="273" t="s">
        <v>1152</v>
      </c>
      <c r="G587" s="271"/>
      <c r="H587" s="274">
        <v>0</v>
      </c>
      <c r="I587" s="275"/>
      <c r="J587" s="271"/>
      <c r="K587" s="271"/>
      <c r="L587" s="276"/>
      <c r="M587" s="277"/>
      <c r="N587" s="278"/>
      <c r="O587" s="278"/>
      <c r="P587" s="278"/>
      <c r="Q587" s="278"/>
      <c r="R587" s="278"/>
      <c r="S587" s="278"/>
      <c r="T587" s="279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80" t="s">
        <v>141</v>
      </c>
      <c r="AU587" s="280" t="s">
        <v>86</v>
      </c>
      <c r="AV587" s="15" t="s">
        <v>89</v>
      </c>
      <c r="AW587" s="15" t="s">
        <v>32</v>
      </c>
      <c r="AX587" s="15" t="s">
        <v>77</v>
      </c>
      <c r="AY587" s="280" t="s">
        <v>131</v>
      </c>
    </row>
    <row r="588" s="14" customFormat="1">
      <c r="A588" s="14"/>
      <c r="B588" s="248"/>
      <c r="C588" s="249"/>
      <c r="D588" s="232" t="s">
        <v>141</v>
      </c>
      <c r="E588" s="250" t="s">
        <v>1</v>
      </c>
      <c r="F588" s="251" t="s">
        <v>159</v>
      </c>
      <c r="G588" s="249"/>
      <c r="H588" s="252">
        <v>0</v>
      </c>
      <c r="I588" s="253"/>
      <c r="J588" s="249"/>
      <c r="K588" s="249"/>
      <c r="L588" s="254"/>
      <c r="M588" s="255"/>
      <c r="N588" s="256"/>
      <c r="O588" s="256"/>
      <c r="P588" s="256"/>
      <c r="Q588" s="256"/>
      <c r="R588" s="256"/>
      <c r="S588" s="256"/>
      <c r="T588" s="257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8" t="s">
        <v>141</v>
      </c>
      <c r="AU588" s="258" t="s">
        <v>86</v>
      </c>
      <c r="AV588" s="14" t="s">
        <v>137</v>
      </c>
      <c r="AW588" s="14" t="s">
        <v>32</v>
      </c>
      <c r="AX588" s="14" t="s">
        <v>82</v>
      </c>
      <c r="AY588" s="258" t="s">
        <v>131</v>
      </c>
    </row>
    <row r="589" s="2" customFormat="1" ht="24.15" customHeight="1">
      <c r="A589" s="39"/>
      <c r="B589" s="40"/>
      <c r="C589" s="260" t="s">
        <v>634</v>
      </c>
      <c r="D589" s="260" t="s">
        <v>232</v>
      </c>
      <c r="E589" s="261" t="s">
        <v>1295</v>
      </c>
      <c r="F589" s="262" t="s">
        <v>1296</v>
      </c>
      <c r="G589" s="263" t="s">
        <v>136</v>
      </c>
      <c r="H589" s="264">
        <v>0</v>
      </c>
      <c r="I589" s="265"/>
      <c r="J589" s="266">
        <f>ROUND(I589*H589,2)</f>
        <v>0</v>
      </c>
      <c r="K589" s="262" t="s">
        <v>1</v>
      </c>
      <c r="L589" s="267"/>
      <c r="M589" s="268" t="s">
        <v>1</v>
      </c>
      <c r="N589" s="269" t="s">
        <v>42</v>
      </c>
      <c r="O589" s="92"/>
      <c r="P589" s="228">
        <f>O589*H589</f>
        <v>0</v>
      </c>
      <c r="Q589" s="228">
        <v>0.17599999999999999</v>
      </c>
      <c r="R589" s="228">
        <f>Q589*H589</f>
        <v>0</v>
      </c>
      <c r="S589" s="228">
        <v>0</v>
      </c>
      <c r="T589" s="229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0" t="s">
        <v>183</v>
      </c>
      <c r="AT589" s="230" t="s">
        <v>232</v>
      </c>
      <c r="AU589" s="230" t="s">
        <v>86</v>
      </c>
      <c r="AY589" s="18" t="s">
        <v>131</v>
      </c>
      <c r="BE589" s="231">
        <f>IF(N589="základní",J589,0)</f>
        <v>0</v>
      </c>
      <c r="BF589" s="231">
        <f>IF(N589="snížená",J589,0)</f>
        <v>0</v>
      </c>
      <c r="BG589" s="231">
        <f>IF(N589="zákl. přenesená",J589,0)</f>
        <v>0</v>
      </c>
      <c r="BH589" s="231">
        <f>IF(N589="sníž. přenesená",J589,0)</f>
        <v>0</v>
      </c>
      <c r="BI589" s="231">
        <f>IF(N589="nulová",J589,0)</f>
        <v>0</v>
      </c>
      <c r="BJ589" s="18" t="s">
        <v>82</v>
      </c>
      <c r="BK589" s="231">
        <f>ROUND(I589*H589,2)</f>
        <v>0</v>
      </c>
      <c r="BL589" s="18" t="s">
        <v>137</v>
      </c>
      <c r="BM589" s="230" t="s">
        <v>1297</v>
      </c>
    </row>
    <row r="590" s="2" customFormat="1">
      <c r="A590" s="39"/>
      <c r="B590" s="40"/>
      <c r="C590" s="41"/>
      <c r="D590" s="232" t="s">
        <v>139</v>
      </c>
      <c r="E590" s="41"/>
      <c r="F590" s="233" t="s">
        <v>1298</v>
      </c>
      <c r="G590" s="41"/>
      <c r="H590" s="41"/>
      <c r="I590" s="234"/>
      <c r="J590" s="41"/>
      <c r="K590" s="41"/>
      <c r="L590" s="45"/>
      <c r="M590" s="235"/>
      <c r="N590" s="236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139</v>
      </c>
      <c r="AU590" s="18" t="s">
        <v>86</v>
      </c>
    </row>
    <row r="591" s="2" customFormat="1">
      <c r="A591" s="39"/>
      <c r="B591" s="40"/>
      <c r="C591" s="41"/>
      <c r="D591" s="232" t="s">
        <v>165</v>
      </c>
      <c r="E591" s="41"/>
      <c r="F591" s="259" t="s">
        <v>1001</v>
      </c>
      <c r="G591" s="41"/>
      <c r="H591" s="41"/>
      <c r="I591" s="234"/>
      <c r="J591" s="41"/>
      <c r="K591" s="41"/>
      <c r="L591" s="45"/>
      <c r="M591" s="235"/>
      <c r="N591" s="236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165</v>
      </c>
      <c r="AU591" s="18" t="s">
        <v>86</v>
      </c>
    </row>
    <row r="592" s="13" customFormat="1">
      <c r="A592" s="13"/>
      <c r="B592" s="237"/>
      <c r="C592" s="238"/>
      <c r="D592" s="232" t="s">
        <v>141</v>
      </c>
      <c r="E592" s="239" t="s">
        <v>1</v>
      </c>
      <c r="F592" s="240" t="s">
        <v>77</v>
      </c>
      <c r="G592" s="238"/>
      <c r="H592" s="241">
        <v>0</v>
      </c>
      <c r="I592" s="242"/>
      <c r="J592" s="238"/>
      <c r="K592" s="238"/>
      <c r="L592" s="243"/>
      <c r="M592" s="244"/>
      <c r="N592" s="245"/>
      <c r="O592" s="245"/>
      <c r="P592" s="245"/>
      <c r="Q592" s="245"/>
      <c r="R592" s="245"/>
      <c r="S592" s="245"/>
      <c r="T592" s="246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7" t="s">
        <v>141</v>
      </c>
      <c r="AU592" s="247" t="s">
        <v>86</v>
      </c>
      <c r="AV592" s="13" t="s">
        <v>86</v>
      </c>
      <c r="AW592" s="13" t="s">
        <v>32</v>
      </c>
      <c r="AX592" s="13" t="s">
        <v>77</v>
      </c>
      <c r="AY592" s="247" t="s">
        <v>131</v>
      </c>
    </row>
    <row r="593" s="15" customFormat="1">
      <c r="A593" s="15"/>
      <c r="B593" s="270"/>
      <c r="C593" s="271"/>
      <c r="D593" s="232" t="s">
        <v>141</v>
      </c>
      <c r="E593" s="272" t="s">
        <v>1</v>
      </c>
      <c r="F593" s="273" t="s">
        <v>1290</v>
      </c>
      <c r="G593" s="271"/>
      <c r="H593" s="274">
        <v>0</v>
      </c>
      <c r="I593" s="275"/>
      <c r="J593" s="271"/>
      <c r="K593" s="271"/>
      <c r="L593" s="276"/>
      <c r="M593" s="277"/>
      <c r="N593" s="278"/>
      <c r="O593" s="278"/>
      <c r="P593" s="278"/>
      <c r="Q593" s="278"/>
      <c r="R593" s="278"/>
      <c r="S593" s="278"/>
      <c r="T593" s="279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80" t="s">
        <v>141</v>
      </c>
      <c r="AU593" s="280" t="s">
        <v>86</v>
      </c>
      <c r="AV593" s="15" t="s">
        <v>89</v>
      </c>
      <c r="AW593" s="15" t="s">
        <v>32</v>
      </c>
      <c r="AX593" s="15" t="s">
        <v>82</v>
      </c>
      <c r="AY593" s="280" t="s">
        <v>131</v>
      </c>
    </row>
    <row r="594" s="2" customFormat="1" ht="33" customHeight="1">
      <c r="A594" s="39"/>
      <c r="B594" s="40"/>
      <c r="C594" s="219" t="s">
        <v>642</v>
      </c>
      <c r="D594" s="219" t="s">
        <v>133</v>
      </c>
      <c r="E594" s="220" t="s">
        <v>1299</v>
      </c>
      <c r="F594" s="221" t="s">
        <v>1300</v>
      </c>
      <c r="G594" s="222" t="s">
        <v>136</v>
      </c>
      <c r="H594" s="223">
        <v>0</v>
      </c>
      <c r="I594" s="224"/>
      <c r="J594" s="225">
        <f>ROUND(I594*H594,2)</f>
        <v>0</v>
      </c>
      <c r="K594" s="221" t="s">
        <v>155</v>
      </c>
      <c r="L594" s="45"/>
      <c r="M594" s="226" t="s">
        <v>1</v>
      </c>
      <c r="N594" s="227" t="s">
        <v>42</v>
      </c>
      <c r="O594" s="92"/>
      <c r="P594" s="228">
        <f>O594*H594</f>
        <v>0</v>
      </c>
      <c r="Q594" s="228">
        <v>0</v>
      </c>
      <c r="R594" s="228">
        <f>Q594*H594</f>
        <v>0</v>
      </c>
      <c r="S594" s="228">
        <v>0</v>
      </c>
      <c r="T594" s="229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0" t="s">
        <v>137</v>
      </c>
      <c r="AT594" s="230" t="s">
        <v>133</v>
      </c>
      <c r="AU594" s="230" t="s">
        <v>86</v>
      </c>
      <c r="AY594" s="18" t="s">
        <v>131</v>
      </c>
      <c r="BE594" s="231">
        <f>IF(N594="základní",J594,0)</f>
        <v>0</v>
      </c>
      <c r="BF594" s="231">
        <f>IF(N594="snížená",J594,0)</f>
        <v>0</v>
      </c>
      <c r="BG594" s="231">
        <f>IF(N594="zákl. přenesená",J594,0)</f>
        <v>0</v>
      </c>
      <c r="BH594" s="231">
        <f>IF(N594="sníž. přenesená",J594,0)</f>
        <v>0</v>
      </c>
      <c r="BI594" s="231">
        <f>IF(N594="nulová",J594,0)</f>
        <v>0</v>
      </c>
      <c r="BJ594" s="18" t="s">
        <v>82</v>
      </c>
      <c r="BK594" s="231">
        <f>ROUND(I594*H594,2)</f>
        <v>0</v>
      </c>
      <c r="BL594" s="18" t="s">
        <v>137</v>
      </c>
      <c r="BM594" s="230" t="s">
        <v>1301</v>
      </c>
    </row>
    <row r="595" s="2" customFormat="1">
      <c r="A595" s="39"/>
      <c r="B595" s="40"/>
      <c r="C595" s="41"/>
      <c r="D595" s="232" t="s">
        <v>139</v>
      </c>
      <c r="E595" s="41"/>
      <c r="F595" s="233" t="s">
        <v>1302</v>
      </c>
      <c r="G595" s="41"/>
      <c r="H595" s="41"/>
      <c r="I595" s="234"/>
      <c r="J595" s="41"/>
      <c r="K595" s="41"/>
      <c r="L595" s="45"/>
      <c r="M595" s="235"/>
      <c r="N595" s="236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139</v>
      </c>
      <c r="AU595" s="18" t="s">
        <v>86</v>
      </c>
    </row>
    <row r="596" s="2" customFormat="1">
      <c r="A596" s="39"/>
      <c r="B596" s="40"/>
      <c r="C596" s="41"/>
      <c r="D596" s="232" t="s">
        <v>165</v>
      </c>
      <c r="E596" s="41"/>
      <c r="F596" s="259" t="s">
        <v>1001</v>
      </c>
      <c r="G596" s="41"/>
      <c r="H596" s="41"/>
      <c r="I596" s="234"/>
      <c r="J596" s="41"/>
      <c r="K596" s="41"/>
      <c r="L596" s="45"/>
      <c r="M596" s="235"/>
      <c r="N596" s="236"/>
      <c r="O596" s="92"/>
      <c r="P596" s="92"/>
      <c r="Q596" s="92"/>
      <c r="R596" s="92"/>
      <c r="S596" s="92"/>
      <c r="T596" s="93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165</v>
      </c>
      <c r="AU596" s="18" t="s">
        <v>86</v>
      </c>
    </row>
    <row r="597" s="13" customFormat="1">
      <c r="A597" s="13"/>
      <c r="B597" s="237"/>
      <c r="C597" s="238"/>
      <c r="D597" s="232" t="s">
        <v>141</v>
      </c>
      <c r="E597" s="239" t="s">
        <v>1</v>
      </c>
      <c r="F597" s="240" t="s">
        <v>77</v>
      </c>
      <c r="G597" s="238"/>
      <c r="H597" s="241">
        <v>0</v>
      </c>
      <c r="I597" s="242"/>
      <c r="J597" s="238"/>
      <c r="K597" s="238"/>
      <c r="L597" s="243"/>
      <c r="M597" s="244"/>
      <c r="N597" s="245"/>
      <c r="O597" s="245"/>
      <c r="P597" s="245"/>
      <c r="Q597" s="245"/>
      <c r="R597" s="245"/>
      <c r="S597" s="245"/>
      <c r="T597" s="246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7" t="s">
        <v>141</v>
      </c>
      <c r="AU597" s="247" t="s">
        <v>86</v>
      </c>
      <c r="AV597" s="13" t="s">
        <v>86</v>
      </c>
      <c r="AW597" s="13" t="s">
        <v>32</v>
      </c>
      <c r="AX597" s="13" t="s">
        <v>82</v>
      </c>
      <c r="AY597" s="247" t="s">
        <v>131</v>
      </c>
    </row>
    <row r="598" s="2" customFormat="1" ht="33" customHeight="1">
      <c r="A598" s="39"/>
      <c r="B598" s="40"/>
      <c r="C598" s="219" t="s">
        <v>651</v>
      </c>
      <c r="D598" s="219" t="s">
        <v>133</v>
      </c>
      <c r="E598" s="220" t="s">
        <v>1303</v>
      </c>
      <c r="F598" s="221" t="s">
        <v>1304</v>
      </c>
      <c r="G598" s="222" t="s">
        <v>136</v>
      </c>
      <c r="H598" s="223">
        <v>0</v>
      </c>
      <c r="I598" s="224"/>
      <c r="J598" s="225">
        <f>ROUND(I598*H598,2)</f>
        <v>0</v>
      </c>
      <c r="K598" s="221" t="s">
        <v>155</v>
      </c>
      <c r="L598" s="45"/>
      <c r="M598" s="226" t="s">
        <v>1</v>
      </c>
      <c r="N598" s="227" t="s">
        <v>42</v>
      </c>
      <c r="O598" s="92"/>
      <c r="P598" s="228">
        <f>O598*H598</f>
        <v>0</v>
      </c>
      <c r="Q598" s="228">
        <v>0.14610000000000001</v>
      </c>
      <c r="R598" s="228">
        <f>Q598*H598</f>
        <v>0</v>
      </c>
      <c r="S598" s="228">
        <v>0</v>
      </c>
      <c r="T598" s="229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0" t="s">
        <v>137</v>
      </c>
      <c r="AT598" s="230" t="s">
        <v>133</v>
      </c>
      <c r="AU598" s="230" t="s">
        <v>86</v>
      </c>
      <c r="AY598" s="18" t="s">
        <v>131</v>
      </c>
      <c r="BE598" s="231">
        <f>IF(N598="základní",J598,0)</f>
        <v>0</v>
      </c>
      <c r="BF598" s="231">
        <f>IF(N598="snížená",J598,0)</f>
        <v>0</v>
      </c>
      <c r="BG598" s="231">
        <f>IF(N598="zákl. přenesená",J598,0)</f>
        <v>0</v>
      </c>
      <c r="BH598" s="231">
        <f>IF(N598="sníž. přenesená",J598,0)</f>
        <v>0</v>
      </c>
      <c r="BI598" s="231">
        <f>IF(N598="nulová",J598,0)</f>
        <v>0</v>
      </c>
      <c r="BJ598" s="18" t="s">
        <v>82</v>
      </c>
      <c r="BK598" s="231">
        <f>ROUND(I598*H598,2)</f>
        <v>0</v>
      </c>
      <c r="BL598" s="18" t="s">
        <v>137</v>
      </c>
      <c r="BM598" s="230" t="s">
        <v>1305</v>
      </c>
    </row>
    <row r="599" s="2" customFormat="1">
      <c r="A599" s="39"/>
      <c r="B599" s="40"/>
      <c r="C599" s="41"/>
      <c r="D599" s="232" t="s">
        <v>139</v>
      </c>
      <c r="E599" s="41"/>
      <c r="F599" s="233" t="s">
        <v>1306</v>
      </c>
      <c r="G599" s="41"/>
      <c r="H599" s="41"/>
      <c r="I599" s="234"/>
      <c r="J599" s="41"/>
      <c r="K599" s="41"/>
      <c r="L599" s="45"/>
      <c r="M599" s="235"/>
      <c r="N599" s="236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139</v>
      </c>
      <c r="AU599" s="18" t="s">
        <v>86</v>
      </c>
    </row>
    <row r="600" s="2" customFormat="1">
      <c r="A600" s="39"/>
      <c r="B600" s="40"/>
      <c r="C600" s="41"/>
      <c r="D600" s="232" t="s">
        <v>165</v>
      </c>
      <c r="E600" s="41"/>
      <c r="F600" s="259" t="s">
        <v>1001</v>
      </c>
      <c r="G600" s="41"/>
      <c r="H600" s="41"/>
      <c r="I600" s="234"/>
      <c r="J600" s="41"/>
      <c r="K600" s="41"/>
      <c r="L600" s="45"/>
      <c r="M600" s="235"/>
      <c r="N600" s="236"/>
      <c r="O600" s="92"/>
      <c r="P600" s="92"/>
      <c r="Q600" s="92"/>
      <c r="R600" s="92"/>
      <c r="S600" s="92"/>
      <c r="T600" s="93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165</v>
      </c>
      <c r="AU600" s="18" t="s">
        <v>86</v>
      </c>
    </row>
    <row r="601" s="13" customFormat="1">
      <c r="A601" s="13"/>
      <c r="B601" s="237"/>
      <c r="C601" s="238"/>
      <c r="D601" s="232" t="s">
        <v>141</v>
      </c>
      <c r="E601" s="239" t="s">
        <v>1</v>
      </c>
      <c r="F601" s="240" t="s">
        <v>1307</v>
      </c>
      <c r="G601" s="238"/>
      <c r="H601" s="241">
        <v>0</v>
      </c>
      <c r="I601" s="242"/>
      <c r="J601" s="238"/>
      <c r="K601" s="238"/>
      <c r="L601" s="243"/>
      <c r="M601" s="244"/>
      <c r="N601" s="245"/>
      <c r="O601" s="245"/>
      <c r="P601" s="245"/>
      <c r="Q601" s="245"/>
      <c r="R601" s="245"/>
      <c r="S601" s="245"/>
      <c r="T601" s="246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7" t="s">
        <v>141</v>
      </c>
      <c r="AU601" s="247" t="s">
        <v>86</v>
      </c>
      <c r="AV601" s="13" t="s">
        <v>86</v>
      </c>
      <c r="AW601" s="13" t="s">
        <v>32</v>
      </c>
      <c r="AX601" s="13" t="s">
        <v>82</v>
      </c>
      <c r="AY601" s="247" t="s">
        <v>131</v>
      </c>
    </row>
    <row r="602" s="2" customFormat="1" ht="33" customHeight="1">
      <c r="A602" s="39"/>
      <c r="B602" s="40"/>
      <c r="C602" s="260" t="s">
        <v>657</v>
      </c>
      <c r="D602" s="260" t="s">
        <v>232</v>
      </c>
      <c r="E602" s="261" t="s">
        <v>1308</v>
      </c>
      <c r="F602" s="262" t="s">
        <v>1309</v>
      </c>
      <c r="G602" s="263" t="s">
        <v>136</v>
      </c>
      <c r="H602" s="264">
        <v>0</v>
      </c>
      <c r="I602" s="265"/>
      <c r="J602" s="266">
        <f>ROUND(I602*H602,2)</f>
        <v>0</v>
      </c>
      <c r="K602" s="262" t="s">
        <v>1</v>
      </c>
      <c r="L602" s="267"/>
      <c r="M602" s="268" t="s">
        <v>1</v>
      </c>
      <c r="N602" s="269" t="s">
        <v>42</v>
      </c>
      <c r="O602" s="92"/>
      <c r="P602" s="228">
        <f>O602*H602</f>
        <v>0</v>
      </c>
      <c r="Q602" s="228">
        <v>0.17499999999999999</v>
      </c>
      <c r="R602" s="228">
        <f>Q602*H602</f>
        <v>0</v>
      </c>
      <c r="S602" s="228">
        <v>0</v>
      </c>
      <c r="T602" s="229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0" t="s">
        <v>183</v>
      </c>
      <c r="AT602" s="230" t="s">
        <v>232</v>
      </c>
      <c r="AU602" s="230" t="s">
        <v>86</v>
      </c>
      <c r="AY602" s="18" t="s">
        <v>131</v>
      </c>
      <c r="BE602" s="231">
        <f>IF(N602="základní",J602,0)</f>
        <v>0</v>
      </c>
      <c r="BF602" s="231">
        <f>IF(N602="snížená",J602,0)</f>
        <v>0</v>
      </c>
      <c r="BG602" s="231">
        <f>IF(N602="zákl. přenesená",J602,0)</f>
        <v>0</v>
      </c>
      <c r="BH602" s="231">
        <f>IF(N602="sníž. přenesená",J602,0)</f>
        <v>0</v>
      </c>
      <c r="BI602" s="231">
        <f>IF(N602="nulová",J602,0)</f>
        <v>0</v>
      </c>
      <c r="BJ602" s="18" t="s">
        <v>82</v>
      </c>
      <c r="BK602" s="231">
        <f>ROUND(I602*H602,2)</f>
        <v>0</v>
      </c>
      <c r="BL602" s="18" t="s">
        <v>137</v>
      </c>
      <c r="BM602" s="230" t="s">
        <v>1310</v>
      </c>
    </row>
    <row r="603" s="2" customFormat="1">
      <c r="A603" s="39"/>
      <c r="B603" s="40"/>
      <c r="C603" s="41"/>
      <c r="D603" s="232" t="s">
        <v>139</v>
      </c>
      <c r="E603" s="41"/>
      <c r="F603" s="233" t="s">
        <v>1311</v>
      </c>
      <c r="G603" s="41"/>
      <c r="H603" s="41"/>
      <c r="I603" s="234"/>
      <c r="J603" s="41"/>
      <c r="K603" s="41"/>
      <c r="L603" s="45"/>
      <c r="M603" s="235"/>
      <c r="N603" s="236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139</v>
      </c>
      <c r="AU603" s="18" t="s">
        <v>86</v>
      </c>
    </row>
    <row r="604" s="2" customFormat="1">
      <c r="A604" s="39"/>
      <c r="B604" s="40"/>
      <c r="C604" s="41"/>
      <c r="D604" s="232" t="s">
        <v>165</v>
      </c>
      <c r="E604" s="41"/>
      <c r="F604" s="259" t="s">
        <v>1001</v>
      </c>
      <c r="G604" s="41"/>
      <c r="H604" s="41"/>
      <c r="I604" s="234"/>
      <c r="J604" s="41"/>
      <c r="K604" s="41"/>
      <c r="L604" s="45"/>
      <c r="M604" s="235"/>
      <c r="N604" s="236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165</v>
      </c>
      <c r="AU604" s="18" t="s">
        <v>86</v>
      </c>
    </row>
    <row r="605" s="13" customFormat="1">
      <c r="A605" s="13"/>
      <c r="B605" s="237"/>
      <c r="C605" s="238"/>
      <c r="D605" s="232" t="s">
        <v>141</v>
      </c>
      <c r="E605" s="239" t="s">
        <v>1</v>
      </c>
      <c r="F605" s="240" t="s">
        <v>77</v>
      </c>
      <c r="G605" s="238"/>
      <c r="H605" s="241">
        <v>0</v>
      </c>
      <c r="I605" s="242"/>
      <c r="J605" s="238"/>
      <c r="K605" s="238"/>
      <c r="L605" s="243"/>
      <c r="M605" s="244"/>
      <c r="N605" s="245"/>
      <c r="O605" s="245"/>
      <c r="P605" s="245"/>
      <c r="Q605" s="245"/>
      <c r="R605" s="245"/>
      <c r="S605" s="245"/>
      <c r="T605" s="246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7" t="s">
        <v>141</v>
      </c>
      <c r="AU605" s="247" t="s">
        <v>86</v>
      </c>
      <c r="AV605" s="13" t="s">
        <v>86</v>
      </c>
      <c r="AW605" s="13" t="s">
        <v>32</v>
      </c>
      <c r="AX605" s="13" t="s">
        <v>82</v>
      </c>
      <c r="AY605" s="247" t="s">
        <v>131</v>
      </c>
    </row>
    <row r="606" s="12" customFormat="1" ht="22.8" customHeight="1">
      <c r="A606" s="12"/>
      <c r="B606" s="203"/>
      <c r="C606" s="204"/>
      <c r="D606" s="205" t="s">
        <v>76</v>
      </c>
      <c r="E606" s="217" t="s">
        <v>183</v>
      </c>
      <c r="F606" s="217" t="s">
        <v>391</v>
      </c>
      <c r="G606" s="204"/>
      <c r="H606" s="204"/>
      <c r="I606" s="207"/>
      <c r="J606" s="218">
        <f>BK606</f>
        <v>0</v>
      </c>
      <c r="K606" s="204"/>
      <c r="L606" s="209"/>
      <c r="M606" s="210"/>
      <c r="N606" s="211"/>
      <c r="O606" s="211"/>
      <c r="P606" s="212">
        <f>SUM(P607:P754)</f>
        <v>0</v>
      </c>
      <c r="Q606" s="211"/>
      <c r="R606" s="212">
        <f>SUM(R607:R754)</f>
        <v>12.9100061</v>
      </c>
      <c r="S606" s="211"/>
      <c r="T606" s="213">
        <f>SUM(T607:T754)</f>
        <v>11.491999999999999</v>
      </c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214" t="s">
        <v>82</v>
      </c>
      <c r="AT606" s="215" t="s">
        <v>76</v>
      </c>
      <c r="AU606" s="215" t="s">
        <v>82</v>
      </c>
      <c r="AY606" s="214" t="s">
        <v>131</v>
      </c>
      <c r="BK606" s="216">
        <f>SUM(BK607:BK754)</f>
        <v>0</v>
      </c>
    </row>
    <row r="607" s="2" customFormat="1" ht="24.15" customHeight="1">
      <c r="A607" s="39"/>
      <c r="B607" s="40"/>
      <c r="C607" s="219" t="s">
        <v>664</v>
      </c>
      <c r="D607" s="219" t="s">
        <v>133</v>
      </c>
      <c r="E607" s="220" t="s">
        <v>393</v>
      </c>
      <c r="F607" s="221" t="s">
        <v>394</v>
      </c>
      <c r="G607" s="222" t="s">
        <v>267</v>
      </c>
      <c r="H607" s="223">
        <v>16.5</v>
      </c>
      <c r="I607" s="224"/>
      <c r="J607" s="225">
        <f>ROUND(I607*H607,2)</f>
        <v>0</v>
      </c>
      <c r="K607" s="221" t="s">
        <v>1</v>
      </c>
      <c r="L607" s="45"/>
      <c r="M607" s="226" t="s">
        <v>1</v>
      </c>
      <c r="N607" s="227" t="s">
        <v>42</v>
      </c>
      <c r="O607" s="92"/>
      <c r="P607" s="228">
        <f>O607*H607</f>
        <v>0</v>
      </c>
      <c r="Q607" s="228">
        <v>0.0027599999999999999</v>
      </c>
      <c r="R607" s="228">
        <f>Q607*H607</f>
        <v>0.045539999999999997</v>
      </c>
      <c r="S607" s="228">
        <v>0</v>
      </c>
      <c r="T607" s="229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30" t="s">
        <v>137</v>
      </c>
      <c r="AT607" s="230" t="s">
        <v>133</v>
      </c>
      <c r="AU607" s="230" t="s">
        <v>86</v>
      </c>
      <c r="AY607" s="18" t="s">
        <v>131</v>
      </c>
      <c r="BE607" s="231">
        <f>IF(N607="základní",J607,0)</f>
        <v>0</v>
      </c>
      <c r="BF607" s="231">
        <f>IF(N607="snížená",J607,0)</f>
        <v>0</v>
      </c>
      <c r="BG607" s="231">
        <f>IF(N607="zákl. přenesená",J607,0)</f>
        <v>0</v>
      </c>
      <c r="BH607" s="231">
        <f>IF(N607="sníž. přenesená",J607,0)</f>
        <v>0</v>
      </c>
      <c r="BI607" s="231">
        <f>IF(N607="nulová",J607,0)</f>
        <v>0</v>
      </c>
      <c r="BJ607" s="18" t="s">
        <v>82</v>
      </c>
      <c r="BK607" s="231">
        <f>ROUND(I607*H607,2)</f>
        <v>0</v>
      </c>
      <c r="BL607" s="18" t="s">
        <v>137</v>
      </c>
      <c r="BM607" s="230" t="s">
        <v>1312</v>
      </c>
    </row>
    <row r="608" s="2" customFormat="1">
      <c r="A608" s="39"/>
      <c r="B608" s="40"/>
      <c r="C608" s="41"/>
      <c r="D608" s="232" t="s">
        <v>139</v>
      </c>
      <c r="E608" s="41"/>
      <c r="F608" s="233" t="s">
        <v>396</v>
      </c>
      <c r="G608" s="41"/>
      <c r="H608" s="41"/>
      <c r="I608" s="234"/>
      <c r="J608" s="41"/>
      <c r="K608" s="41"/>
      <c r="L608" s="45"/>
      <c r="M608" s="235"/>
      <c r="N608" s="236"/>
      <c r="O608" s="92"/>
      <c r="P608" s="92"/>
      <c r="Q608" s="92"/>
      <c r="R608" s="92"/>
      <c r="S608" s="92"/>
      <c r="T608" s="93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139</v>
      </c>
      <c r="AU608" s="18" t="s">
        <v>86</v>
      </c>
    </row>
    <row r="609" s="13" customFormat="1">
      <c r="A609" s="13"/>
      <c r="B609" s="237"/>
      <c r="C609" s="238"/>
      <c r="D609" s="232" t="s">
        <v>141</v>
      </c>
      <c r="E609" s="239" t="s">
        <v>1</v>
      </c>
      <c r="F609" s="240" t="s">
        <v>1313</v>
      </c>
      <c r="G609" s="238"/>
      <c r="H609" s="241">
        <v>16.48</v>
      </c>
      <c r="I609" s="242"/>
      <c r="J609" s="238"/>
      <c r="K609" s="238"/>
      <c r="L609" s="243"/>
      <c r="M609" s="244"/>
      <c r="N609" s="245"/>
      <c r="O609" s="245"/>
      <c r="P609" s="245"/>
      <c r="Q609" s="245"/>
      <c r="R609" s="245"/>
      <c r="S609" s="245"/>
      <c r="T609" s="246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7" t="s">
        <v>141</v>
      </c>
      <c r="AU609" s="247" t="s">
        <v>86</v>
      </c>
      <c r="AV609" s="13" t="s">
        <v>86</v>
      </c>
      <c r="AW609" s="13" t="s">
        <v>32</v>
      </c>
      <c r="AX609" s="13" t="s">
        <v>77</v>
      </c>
      <c r="AY609" s="247" t="s">
        <v>131</v>
      </c>
    </row>
    <row r="610" s="14" customFormat="1">
      <c r="A610" s="14"/>
      <c r="B610" s="248"/>
      <c r="C610" s="249"/>
      <c r="D610" s="232" t="s">
        <v>141</v>
      </c>
      <c r="E610" s="250" t="s">
        <v>1</v>
      </c>
      <c r="F610" s="251" t="s">
        <v>159</v>
      </c>
      <c r="G610" s="249"/>
      <c r="H610" s="252">
        <v>16.48</v>
      </c>
      <c r="I610" s="253"/>
      <c r="J610" s="249"/>
      <c r="K610" s="249"/>
      <c r="L610" s="254"/>
      <c r="M610" s="255"/>
      <c r="N610" s="256"/>
      <c r="O610" s="256"/>
      <c r="P610" s="256"/>
      <c r="Q610" s="256"/>
      <c r="R610" s="256"/>
      <c r="S610" s="256"/>
      <c r="T610" s="257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8" t="s">
        <v>141</v>
      </c>
      <c r="AU610" s="258" t="s">
        <v>86</v>
      </c>
      <c r="AV610" s="14" t="s">
        <v>137</v>
      </c>
      <c r="AW610" s="14" t="s">
        <v>32</v>
      </c>
      <c r="AX610" s="14" t="s">
        <v>77</v>
      </c>
      <c r="AY610" s="258" t="s">
        <v>131</v>
      </c>
    </row>
    <row r="611" s="13" customFormat="1">
      <c r="A611" s="13"/>
      <c r="B611" s="237"/>
      <c r="C611" s="238"/>
      <c r="D611" s="232" t="s">
        <v>141</v>
      </c>
      <c r="E611" s="239" t="s">
        <v>1</v>
      </c>
      <c r="F611" s="240" t="s">
        <v>1314</v>
      </c>
      <c r="G611" s="238"/>
      <c r="H611" s="241">
        <v>16.5</v>
      </c>
      <c r="I611" s="242"/>
      <c r="J611" s="238"/>
      <c r="K611" s="238"/>
      <c r="L611" s="243"/>
      <c r="M611" s="244"/>
      <c r="N611" s="245"/>
      <c r="O611" s="245"/>
      <c r="P611" s="245"/>
      <c r="Q611" s="245"/>
      <c r="R611" s="245"/>
      <c r="S611" s="245"/>
      <c r="T611" s="246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7" t="s">
        <v>141</v>
      </c>
      <c r="AU611" s="247" t="s">
        <v>86</v>
      </c>
      <c r="AV611" s="13" t="s">
        <v>86</v>
      </c>
      <c r="AW611" s="13" t="s">
        <v>32</v>
      </c>
      <c r="AX611" s="13" t="s">
        <v>82</v>
      </c>
      <c r="AY611" s="247" t="s">
        <v>131</v>
      </c>
    </row>
    <row r="612" s="2" customFormat="1" ht="33" customHeight="1">
      <c r="A612" s="39"/>
      <c r="B612" s="40"/>
      <c r="C612" s="219" t="s">
        <v>669</v>
      </c>
      <c r="D612" s="219" t="s">
        <v>133</v>
      </c>
      <c r="E612" s="220" t="s">
        <v>400</v>
      </c>
      <c r="F612" s="221" t="s">
        <v>401</v>
      </c>
      <c r="G612" s="222" t="s">
        <v>298</v>
      </c>
      <c r="H612" s="223">
        <v>7</v>
      </c>
      <c r="I612" s="224"/>
      <c r="J612" s="225">
        <f>ROUND(I612*H612,2)</f>
        <v>0</v>
      </c>
      <c r="K612" s="221" t="s">
        <v>155</v>
      </c>
      <c r="L612" s="45"/>
      <c r="M612" s="226" t="s">
        <v>1</v>
      </c>
      <c r="N612" s="227" t="s">
        <v>42</v>
      </c>
      <c r="O612" s="92"/>
      <c r="P612" s="228">
        <f>O612*H612</f>
        <v>0</v>
      </c>
      <c r="Q612" s="228">
        <v>0</v>
      </c>
      <c r="R612" s="228">
        <f>Q612*H612</f>
        <v>0</v>
      </c>
      <c r="S612" s="228">
        <v>0</v>
      </c>
      <c r="T612" s="229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30" t="s">
        <v>137</v>
      </c>
      <c r="AT612" s="230" t="s">
        <v>133</v>
      </c>
      <c r="AU612" s="230" t="s">
        <v>86</v>
      </c>
      <c r="AY612" s="18" t="s">
        <v>131</v>
      </c>
      <c r="BE612" s="231">
        <f>IF(N612="základní",J612,0)</f>
        <v>0</v>
      </c>
      <c r="BF612" s="231">
        <f>IF(N612="snížená",J612,0)</f>
        <v>0</v>
      </c>
      <c r="BG612" s="231">
        <f>IF(N612="zákl. přenesená",J612,0)</f>
        <v>0</v>
      </c>
      <c r="BH612" s="231">
        <f>IF(N612="sníž. přenesená",J612,0)</f>
        <v>0</v>
      </c>
      <c r="BI612" s="231">
        <f>IF(N612="nulová",J612,0)</f>
        <v>0</v>
      </c>
      <c r="BJ612" s="18" t="s">
        <v>82</v>
      </c>
      <c r="BK612" s="231">
        <f>ROUND(I612*H612,2)</f>
        <v>0</v>
      </c>
      <c r="BL612" s="18" t="s">
        <v>137</v>
      </c>
      <c r="BM612" s="230" t="s">
        <v>1315</v>
      </c>
    </row>
    <row r="613" s="2" customFormat="1">
      <c r="A613" s="39"/>
      <c r="B613" s="40"/>
      <c r="C613" s="41"/>
      <c r="D613" s="232" t="s">
        <v>139</v>
      </c>
      <c r="E613" s="41"/>
      <c r="F613" s="233" t="s">
        <v>403</v>
      </c>
      <c r="G613" s="41"/>
      <c r="H613" s="41"/>
      <c r="I613" s="234"/>
      <c r="J613" s="41"/>
      <c r="K613" s="41"/>
      <c r="L613" s="45"/>
      <c r="M613" s="235"/>
      <c r="N613" s="236"/>
      <c r="O613" s="92"/>
      <c r="P613" s="92"/>
      <c r="Q613" s="92"/>
      <c r="R613" s="92"/>
      <c r="S613" s="92"/>
      <c r="T613" s="93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139</v>
      </c>
      <c r="AU613" s="18" t="s">
        <v>86</v>
      </c>
    </row>
    <row r="614" s="13" customFormat="1">
      <c r="A614" s="13"/>
      <c r="B614" s="237"/>
      <c r="C614" s="238"/>
      <c r="D614" s="232" t="s">
        <v>141</v>
      </c>
      <c r="E614" s="239" t="s">
        <v>1</v>
      </c>
      <c r="F614" s="240" t="s">
        <v>1316</v>
      </c>
      <c r="G614" s="238"/>
      <c r="H614" s="241">
        <v>6</v>
      </c>
      <c r="I614" s="242"/>
      <c r="J614" s="238"/>
      <c r="K614" s="238"/>
      <c r="L614" s="243"/>
      <c r="M614" s="244"/>
      <c r="N614" s="245"/>
      <c r="O614" s="245"/>
      <c r="P614" s="245"/>
      <c r="Q614" s="245"/>
      <c r="R614" s="245"/>
      <c r="S614" s="245"/>
      <c r="T614" s="246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7" t="s">
        <v>141</v>
      </c>
      <c r="AU614" s="247" t="s">
        <v>86</v>
      </c>
      <c r="AV614" s="13" t="s">
        <v>86</v>
      </c>
      <c r="AW614" s="13" t="s">
        <v>32</v>
      </c>
      <c r="AX614" s="13" t="s">
        <v>77</v>
      </c>
      <c r="AY614" s="247" t="s">
        <v>131</v>
      </c>
    </row>
    <row r="615" s="13" customFormat="1">
      <c r="A615" s="13"/>
      <c r="B615" s="237"/>
      <c r="C615" s="238"/>
      <c r="D615" s="232" t="s">
        <v>141</v>
      </c>
      <c r="E615" s="239" t="s">
        <v>1</v>
      </c>
      <c r="F615" s="240" t="s">
        <v>1317</v>
      </c>
      <c r="G615" s="238"/>
      <c r="H615" s="241">
        <v>1</v>
      </c>
      <c r="I615" s="242"/>
      <c r="J615" s="238"/>
      <c r="K615" s="238"/>
      <c r="L615" s="243"/>
      <c r="M615" s="244"/>
      <c r="N615" s="245"/>
      <c r="O615" s="245"/>
      <c r="P615" s="245"/>
      <c r="Q615" s="245"/>
      <c r="R615" s="245"/>
      <c r="S615" s="245"/>
      <c r="T615" s="246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7" t="s">
        <v>141</v>
      </c>
      <c r="AU615" s="247" t="s">
        <v>86</v>
      </c>
      <c r="AV615" s="13" t="s">
        <v>86</v>
      </c>
      <c r="AW615" s="13" t="s">
        <v>32</v>
      </c>
      <c r="AX615" s="13" t="s">
        <v>77</v>
      </c>
      <c r="AY615" s="247" t="s">
        <v>131</v>
      </c>
    </row>
    <row r="616" s="14" customFormat="1">
      <c r="A616" s="14"/>
      <c r="B616" s="248"/>
      <c r="C616" s="249"/>
      <c r="D616" s="232" t="s">
        <v>141</v>
      </c>
      <c r="E616" s="250" t="s">
        <v>1</v>
      </c>
      <c r="F616" s="251" t="s">
        <v>159</v>
      </c>
      <c r="G616" s="249"/>
      <c r="H616" s="252">
        <v>7</v>
      </c>
      <c r="I616" s="253"/>
      <c r="J616" s="249"/>
      <c r="K616" s="249"/>
      <c r="L616" s="254"/>
      <c r="M616" s="255"/>
      <c r="N616" s="256"/>
      <c r="O616" s="256"/>
      <c r="P616" s="256"/>
      <c r="Q616" s="256"/>
      <c r="R616" s="256"/>
      <c r="S616" s="256"/>
      <c r="T616" s="257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8" t="s">
        <v>141</v>
      </c>
      <c r="AU616" s="258" t="s">
        <v>86</v>
      </c>
      <c r="AV616" s="14" t="s">
        <v>137</v>
      </c>
      <c r="AW616" s="14" t="s">
        <v>32</v>
      </c>
      <c r="AX616" s="14" t="s">
        <v>82</v>
      </c>
      <c r="AY616" s="258" t="s">
        <v>131</v>
      </c>
    </row>
    <row r="617" s="2" customFormat="1" ht="16.5" customHeight="1">
      <c r="A617" s="39"/>
      <c r="B617" s="40"/>
      <c r="C617" s="260" t="s">
        <v>675</v>
      </c>
      <c r="D617" s="260" t="s">
        <v>232</v>
      </c>
      <c r="E617" s="261" t="s">
        <v>406</v>
      </c>
      <c r="F617" s="262" t="s">
        <v>407</v>
      </c>
      <c r="G617" s="263" t="s">
        <v>298</v>
      </c>
      <c r="H617" s="264">
        <v>2.1000000000000001</v>
      </c>
      <c r="I617" s="265"/>
      <c r="J617" s="266">
        <f>ROUND(I617*H617,2)</f>
        <v>0</v>
      </c>
      <c r="K617" s="262" t="s">
        <v>155</v>
      </c>
      <c r="L617" s="267"/>
      <c r="M617" s="268" t="s">
        <v>1</v>
      </c>
      <c r="N617" s="269" t="s">
        <v>42</v>
      </c>
      <c r="O617" s="92"/>
      <c r="P617" s="228">
        <f>O617*H617</f>
        <v>0</v>
      </c>
      <c r="Q617" s="228">
        <v>0.00054000000000000001</v>
      </c>
      <c r="R617" s="228">
        <f>Q617*H617</f>
        <v>0.001134</v>
      </c>
      <c r="S617" s="228">
        <v>0</v>
      </c>
      <c r="T617" s="229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30" t="s">
        <v>183</v>
      </c>
      <c r="AT617" s="230" t="s">
        <v>232</v>
      </c>
      <c r="AU617" s="230" t="s">
        <v>86</v>
      </c>
      <c r="AY617" s="18" t="s">
        <v>131</v>
      </c>
      <c r="BE617" s="231">
        <f>IF(N617="základní",J617,0)</f>
        <v>0</v>
      </c>
      <c r="BF617" s="231">
        <f>IF(N617="snížená",J617,0)</f>
        <v>0</v>
      </c>
      <c r="BG617" s="231">
        <f>IF(N617="zákl. přenesená",J617,0)</f>
        <v>0</v>
      </c>
      <c r="BH617" s="231">
        <f>IF(N617="sníž. přenesená",J617,0)</f>
        <v>0</v>
      </c>
      <c r="BI617" s="231">
        <f>IF(N617="nulová",J617,0)</f>
        <v>0</v>
      </c>
      <c r="BJ617" s="18" t="s">
        <v>82</v>
      </c>
      <c r="BK617" s="231">
        <f>ROUND(I617*H617,2)</f>
        <v>0</v>
      </c>
      <c r="BL617" s="18" t="s">
        <v>137</v>
      </c>
      <c r="BM617" s="230" t="s">
        <v>1318</v>
      </c>
    </row>
    <row r="618" s="2" customFormat="1">
      <c r="A618" s="39"/>
      <c r="B618" s="40"/>
      <c r="C618" s="41"/>
      <c r="D618" s="232" t="s">
        <v>139</v>
      </c>
      <c r="E618" s="41"/>
      <c r="F618" s="233" t="s">
        <v>407</v>
      </c>
      <c r="G618" s="41"/>
      <c r="H618" s="41"/>
      <c r="I618" s="234"/>
      <c r="J618" s="41"/>
      <c r="K618" s="41"/>
      <c r="L618" s="45"/>
      <c r="M618" s="235"/>
      <c r="N618" s="236"/>
      <c r="O618" s="92"/>
      <c r="P618" s="92"/>
      <c r="Q618" s="92"/>
      <c r="R618" s="92"/>
      <c r="S618" s="92"/>
      <c r="T618" s="93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139</v>
      </c>
      <c r="AU618" s="18" t="s">
        <v>86</v>
      </c>
    </row>
    <row r="619" s="13" customFormat="1">
      <c r="A619" s="13"/>
      <c r="B619" s="237"/>
      <c r="C619" s="238"/>
      <c r="D619" s="232" t="s">
        <v>141</v>
      </c>
      <c r="E619" s="239" t="s">
        <v>1</v>
      </c>
      <c r="F619" s="240" t="s">
        <v>1319</v>
      </c>
      <c r="G619" s="238"/>
      <c r="H619" s="241">
        <v>2.0600000000000001</v>
      </c>
      <c r="I619" s="242"/>
      <c r="J619" s="238"/>
      <c r="K619" s="238"/>
      <c r="L619" s="243"/>
      <c r="M619" s="244"/>
      <c r="N619" s="245"/>
      <c r="O619" s="245"/>
      <c r="P619" s="245"/>
      <c r="Q619" s="245"/>
      <c r="R619" s="245"/>
      <c r="S619" s="245"/>
      <c r="T619" s="246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7" t="s">
        <v>141</v>
      </c>
      <c r="AU619" s="247" t="s">
        <v>86</v>
      </c>
      <c r="AV619" s="13" t="s">
        <v>86</v>
      </c>
      <c r="AW619" s="13" t="s">
        <v>32</v>
      </c>
      <c r="AX619" s="13" t="s">
        <v>77</v>
      </c>
      <c r="AY619" s="247" t="s">
        <v>131</v>
      </c>
    </row>
    <row r="620" s="14" customFormat="1">
      <c r="A620" s="14"/>
      <c r="B620" s="248"/>
      <c r="C620" s="249"/>
      <c r="D620" s="232" t="s">
        <v>141</v>
      </c>
      <c r="E620" s="250" t="s">
        <v>1</v>
      </c>
      <c r="F620" s="251" t="s">
        <v>159</v>
      </c>
      <c r="G620" s="249"/>
      <c r="H620" s="252">
        <v>2.0600000000000001</v>
      </c>
      <c r="I620" s="253"/>
      <c r="J620" s="249"/>
      <c r="K620" s="249"/>
      <c r="L620" s="254"/>
      <c r="M620" s="255"/>
      <c r="N620" s="256"/>
      <c r="O620" s="256"/>
      <c r="P620" s="256"/>
      <c r="Q620" s="256"/>
      <c r="R620" s="256"/>
      <c r="S620" s="256"/>
      <c r="T620" s="257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8" t="s">
        <v>141</v>
      </c>
      <c r="AU620" s="258" t="s">
        <v>86</v>
      </c>
      <c r="AV620" s="14" t="s">
        <v>137</v>
      </c>
      <c r="AW620" s="14" t="s">
        <v>32</v>
      </c>
      <c r="AX620" s="14" t="s">
        <v>77</v>
      </c>
      <c r="AY620" s="258" t="s">
        <v>131</v>
      </c>
    </row>
    <row r="621" s="13" customFormat="1">
      <c r="A621" s="13"/>
      <c r="B621" s="237"/>
      <c r="C621" s="238"/>
      <c r="D621" s="232" t="s">
        <v>141</v>
      </c>
      <c r="E621" s="239" t="s">
        <v>1</v>
      </c>
      <c r="F621" s="240" t="s">
        <v>1320</v>
      </c>
      <c r="G621" s="238"/>
      <c r="H621" s="241">
        <v>2.1000000000000001</v>
      </c>
      <c r="I621" s="242"/>
      <c r="J621" s="238"/>
      <c r="K621" s="238"/>
      <c r="L621" s="243"/>
      <c r="M621" s="244"/>
      <c r="N621" s="245"/>
      <c r="O621" s="245"/>
      <c r="P621" s="245"/>
      <c r="Q621" s="245"/>
      <c r="R621" s="245"/>
      <c r="S621" s="245"/>
      <c r="T621" s="246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7" t="s">
        <v>141</v>
      </c>
      <c r="AU621" s="247" t="s">
        <v>86</v>
      </c>
      <c r="AV621" s="13" t="s">
        <v>86</v>
      </c>
      <c r="AW621" s="13" t="s">
        <v>32</v>
      </c>
      <c r="AX621" s="13" t="s">
        <v>82</v>
      </c>
      <c r="AY621" s="247" t="s">
        <v>131</v>
      </c>
    </row>
    <row r="622" s="2" customFormat="1" ht="16.5" customHeight="1">
      <c r="A622" s="39"/>
      <c r="B622" s="40"/>
      <c r="C622" s="260" t="s">
        <v>681</v>
      </c>
      <c r="D622" s="260" t="s">
        <v>232</v>
      </c>
      <c r="E622" s="261" t="s">
        <v>411</v>
      </c>
      <c r="F622" s="262" t="s">
        <v>412</v>
      </c>
      <c r="G622" s="263" t="s">
        <v>298</v>
      </c>
      <c r="H622" s="264">
        <v>4.1200000000000001</v>
      </c>
      <c r="I622" s="265"/>
      <c r="J622" s="266">
        <f>ROUND(I622*H622,2)</f>
        <v>0</v>
      </c>
      <c r="K622" s="262" t="s">
        <v>155</v>
      </c>
      <c r="L622" s="267"/>
      <c r="M622" s="268" t="s">
        <v>1</v>
      </c>
      <c r="N622" s="269" t="s">
        <v>42</v>
      </c>
      <c r="O622" s="92"/>
      <c r="P622" s="228">
        <f>O622*H622</f>
        <v>0</v>
      </c>
      <c r="Q622" s="228">
        <v>0.00088000000000000003</v>
      </c>
      <c r="R622" s="228">
        <f>Q622*H622</f>
        <v>0.0036256000000000001</v>
      </c>
      <c r="S622" s="228">
        <v>0</v>
      </c>
      <c r="T622" s="229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0" t="s">
        <v>183</v>
      </c>
      <c r="AT622" s="230" t="s">
        <v>232</v>
      </c>
      <c r="AU622" s="230" t="s">
        <v>86</v>
      </c>
      <c r="AY622" s="18" t="s">
        <v>131</v>
      </c>
      <c r="BE622" s="231">
        <f>IF(N622="základní",J622,0)</f>
        <v>0</v>
      </c>
      <c r="BF622" s="231">
        <f>IF(N622="snížená",J622,0)</f>
        <v>0</v>
      </c>
      <c r="BG622" s="231">
        <f>IF(N622="zákl. přenesená",J622,0)</f>
        <v>0</v>
      </c>
      <c r="BH622" s="231">
        <f>IF(N622="sníž. přenesená",J622,0)</f>
        <v>0</v>
      </c>
      <c r="BI622" s="231">
        <f>IF(N622="nulová",J622,0)</f>
        <v>0</v>
      </c>
      <c r="BJ622" s="18" t="s">
        <v>82</v>
      </c>
      <c r="BK622" s="231">
        <f>ROUND(I622*H622,2)</f>
        <v>0</v>
      </c>
      <c r="BL622" s="18" t="s">
        <v>137</v>
      </c>
      <c r="BM622" s="230" t="s">
        <v>1321</v>
      </c>
    </row>
    <row r="623" s="2" customFormat="1">
      <c r="A623" s="39"/>
      <c r="B623" s="40"/>
      <c r="C623" s="41"/>
      <c r="D623" s="232" t="s">
        <v>139</v>
      </c>
      <c r="E623" s="41"/>
      <c r="F623" s="233" t="s">
        <v>412</v>
      </c>
      <c r="G623" s="41"/>
      <c r="H623" s="41"/>
      <c r="I623" s="234"/>
      <c r="J623" s="41"/>
      <c r="K623" s="41"/>
      <c r="L623" s="45"/>
      <c r="M623" s="235"/>
      <c r="N623" s="236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139</v>
      </c>
      <c r="AU623" s="18" t="s">
        <v>86</v>
      </c>
    </row>
    <row r="624" s="13" customFormat="1">
      <c r="A624" s="13"/>
      <c r="B624" s="237"/>
      <c r="C624" s="238"/>
      <c r="D624" s="232" t="s">
        <v>141</v>
      </c>
      <c r="E624" s="239" t="s">
        <v>1</v>
      </c>
      <c r="F624" s="240" t="s">
        <v>1322</v>
      </c>
      <c r="G624" s="238"/>
      <c r="H624" s="241">
        <v>4.1200000000000001</v>
      </c>
      <c r="I624" s="242"/>
      <c r="J624" s="238"/>
      <c r="K624" s="238"/>
      <c r="L624" s="243"/>
      <c r="M624" s="244"/>
      <c r="N624" s="245"/>
      <c r="O624" s="245"/>
      <c r="P624" s="245"/>
      <c r="Q624" s="245"/>
      <c r="R624" s="245"/>
      <c r="S624" s="245"/>
      <c r="T624" s="24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7" t="s">
        <v>141</v>
      </c>
      <c r="AU624" s="247" t="s">
        <v>86</v>
      </c>
      <c r="AV624" s="13" t="s">
        <v>86</v>
      </c>
      <c r="AW624" s="13" t="s">
        <v>32</v>
      </c>
      <c r="AX624" s="13" t="s">
        <v>77</v>
      </c>
      <c r="AY624" s="247" t="s">
        <v>131</v>
      </c>
    </row>
    <row r="625" s="14" customFormat="1">
      <c r="A625" s="14"/>
      <c r="B625" s="248"/>
      <c r="C625" s="249"/>
      <c r="D625" s="232" t="s">
        <v>141</v>
      </c>
      <c r="E625" s="250" t="s">
        <v>1</v>
      </c>
      <c r="F625" s="251" t="s">
        <v>159</v>
      </c>
      <c r="G625" s="249"/>
      <c r="H625" s="252">
        <v>4.1200000000000001</v>
      </c>
      <c r="I625" s="253"/>
      <c r="J625" s="249"/>
      <c r="K625" s="249"/>
      <c r="L625" s="254"/>
      <c r="M625" s="255"/>
      <c r="N625" s="256"/>
      <c r="O625" s="256"/>
      <c r="P625" s="256"/>
      <c r="Q625" s="256"/>
      <c r="R625" s="256"/>
      <c r="S625" s="256"/>
      <c r="T625" s="257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8" t="s">
        <v>141</v>
      </c>
      <c r="AU625" s="258" t="s">
        <v>86</v>
      </c>
      <c r="AV625" s="14" t="s">
        <v>137</v>
      </c>
      <c r="AW625" s="14" t="s">
        <v>32</v>
      </c>
      <c r="AX625" s="14" t="s">
        <v>82</v>
      </c>
      <c r="AY625" s="258" t="s">
        <v>131</v>
      </c>
    </row>
    <row r="626" s="2" customFormat="1" ht="16.5" customHeight="1">
      <c r="A626" s="39"/>
      <c r="B626" s="40"/>
      <c r="C626" s="260" t="s">
        <v>688</v>
      </c>
      <c r="D626" s="260" t="s">
        <v>232</v>
      </c>
      <c r="E626" s="261" t="s">
        <v>1323</v>
      </c>
      <c r="F626" s="262" t="s">
        <v>1324</v>
      </c>
      <c r="G626" s="263" t="s">
        <v>298</v>
      </c>
      <c r="H626" s="264">
        <v>1.03</v>
      </c>
      <c r="I626" s="265"/>
      <c r="J626" s="266">
        <f>ROUND(I626*H626,2)</f>
        <v>0</v>
      </c>
      <c r="K626" s="262" t="s">
        <v>155</v>
      </c>
      <c r="L626" s="267"/>
      <c r="M626" s="268" t="s">
        <v>1</v>
      </c>
      <c r="N626" s="269" t="s">
        <v>42</v>
      </c>
      <c r="O626" s="92"/>
      <c r="P626" s="228">
        <f>O626*H626</f>
        <v>0</v>
      </c>
      <c r="Q626" s="228">
        <v>0.00046000000000000001</v>
      </c>
      <c r="R626" s="228">
        <f>Q626*H626</f>
        <v>0.00047380000000000002</v>
      </c>
      <c r="S626" s="228">
        <v>0</v>
      </c>
      <c r="T626" s="229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30" t="s">
        <v>183</v>
      </c>
      <c r="AT626" s="230" t="s">
        <v>232</v>
      </c>
      <c r="AU626" s="230" t="s">
        <v>86</v>
      </c>
      <c r="AY626" s="18" t="s">
        <v>131</v>
      </c>
      <c r="BE626" s="231">
        <f>IF(N626="základní",J626,0)</f>
        <v>0</v>
      </c>
      <c r="BF626" s="231">
        <f>IF(N626="snížená",J626,0)</f>
        <v>0</v>
      </c>
      <c r="BG626" s="231">
        <f>IF(N626="zákl. přenesená",J626,0)</f>
        <v>0</v>
      </c>
      <c r="BH626" s="231">
        <f>IF(N626="sníž. přenesená",J626,0)</f>
        <v>0</v>
      </c>
      <c r="BI626" s="231">
        <f>IF(N626="nulová",J626,0)</f>
        <v>0</v>
      </c>
      <c r="BJ626" s="18" t="s">
        <v>82</v>
      </c>
      <c r="BK626" s="231">
        <f>ROUND(I626*H626,2)</f>
        <v>0</v>
      </c>
      <c r="BL626" s="18" t="s">
        <v>137</v>
      </c>
      <c r="BM626" s="230" t="s">
        <v>1325</v>
      </c>
    </row>
    <row r="627" s="2" customFormat="1">
      <c r="A627" s="39"/>
      <c r="B627" s="40"/>
      <c r="C627" s="41"/>
      <c r="D627" s="232" t="s">
        <v>139</v>
      </c>
      <c r="E627" s="41"/>
      <c r="F627" s="233" t="s">
        <v>1324</v>
      </c>
      <c r="G627" s="41"/>
      <c r="H627" s="41"/>
      <c r="I627" s="234"/>
      <c r="J627" s="41"/>
      <c r="K627" s="41"/>
      <c r="L627" s="45"/>
      <c r="M627" s="235"/>
      <c r="N627" s="236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139</v>
      </c>
      <c r="AU627" s="18" t="s">
        <v>86</v>
      </c>
    </row>
    <row r="628" s="13" customFormat="1">
      <c r="A628" s="13"/>
      <c r="B628" s="237"/>
      <c r="C628" s="238"/>
      <c r="D628" s="232" t="s">
        <v>141</v>
      </c>
      <c r="E628" s="239" t="s">
        <v>1</v>
      </c>
      <c r="F628" s="240" t="s">
        <v>441</v>
      </c>
      <c r="G628" s="238"/>
      <c r="H628" s="241">
        <v>1.03</v>
      </c>
      <c r="I628" s="242"/>
      <c r="J628" s="238"/>
      <c r="K628" s="238"/>
      <c r="L628" s="243"/>
      <c r="M628" s="244"/>
      <c r="N628" s="245"/>
      <c r="O628" s="245"/>
      <c r="P628" s="245"/>
      <c r="Q628" s="245"/>
      <c r="R628" s="245"/>
      <c r="S628" s="245"/>
      <c r="T628" s="246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7" t="s">
        <v>141</v>
      </c>
      <c r="AU628" s="247" t="s">
        <v>86</v>
      </c>
      <c r="AV628" s="13" t="s">
        <v>86</v>
      </c>
      <c r="AW628" s="13" t="s">
        <v>32</v>
      </c>
      <c r="AX628" s="13" t="s">
        <v>82</v>
      </c>
      <c r="AY628" s="247" t="s">
        <v>131</v>
      </c>
    </row>
    <row r="629" s="2" customFormat="1" ht="37.8" customHeight="1">
      <c r="A629" s="39"/>
      <c r="B629" s="40"/>
      <c r="C629" s="219" t="s">
        <v>694</v>
      </c>
      <c r="D629" s="219" t="s">
        <v>133</v>
      </c>
      <c r="E629" s="220" t="s">
        <v>443</v>
      </c>
      <c r="F629" s="221" t="s">
        <v>444</v>
      </c>
      <c r="G629" s="222" t="s">
        <v>298</v>
      </c>
      <c r="H629" s="223">
        <v>2</v>
      </c>
      <c r="I629" s="224"/>
      <c r="J629" s="225">
        <f>ROUND(I629*H629,2)</f>
        <v>0</v>
      </c>
      <c r="K629" s="221" t="s">
        <v>1</v>
      </c>
      <c r="L629" s="45"/>
      <c r="M629" s="226" t="s">
        <v>1</v>
      </c>
      <c r="N629" s="227" t="s">
        <v>42</v>
      </c>
      <c r="O629" s="92"/>
      <c r="P629" s="228">
        <f>O629*H629</f>
        <v>0</v>
      </c>
      <c r="Q629" s="228">
        <v>0.00059999999999999995</v>
      </c>
      <c r="R629" s="228">
        <f>Q629*H629</f>
        <v>0.0011999999999999999</v>
      </c>
      <c r="S629" s="228">
        <v>0</v>
      </c>
      <c r="T629" s="229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30" t="s">
        <v>137</v>
      </c>
      <c r="AT629" s="230" t="s">
        <v>133</v>
      </c>
      <c r="AU629" s="230" t="s">
        <v>86</v>
      </c>
      <c r="AY629" s="18" t="s">
        <v>131</v>
      </c>
      <c r="BE629" s="231">
        <f>IF(N629="základní",J629,0)</f>
        <v>0</v>
      </c>
      <c r="BF629" s="231">
        <f>IF(N629="snížená",J629,0)</f>
        <v>0</v>
      </c>
      <c r="BG629" s="231">
        <f>IF(N629="zákl. přenesená",J629,0)</f>
        <v>0</v>
      </c>
      <c r="BH629" s="231">
        <f>IF(N629="sníž. přenesená",J629,0)</f>
        <v>0</v>
      </c>
      <c r="BI629" s="231">
        <f>IF(N629="nulová",J629,0)</f>
        <v>0</v>
      </c>
      <c r="BJ629" s="18" t="s">
        <v>82</v>
      </c>
      <c r="BK629" s="231">
        <f>ROUND(I629*H629,2)</f>
        <v>0</v>
      </c>
      <c r="BL629" s="18" t="s">
        <v>137</v>
      </c>
      <c r="BM629" s="230" t="s">
        <v>1326</v>
      </c>
    </row>
    <row r="630" s="2" customFormat="1">
      <c r="A630" s="39"/>
      <c r="B630" s="40"/>
      <c r="C630" s="41"/>
      <c r="D630" s="232" t="s">
        <v>139</v>
      </c>
      <c r="E630" s="41"/>
      <c r="F630" s="233" t="s">
        <v>444</v>
      </c>
      <c r="G630" s="41"/>
      <c r="H630" s="41"/>
      <c r="I630" s="234"/>
      <c r="J630" s="41"/>
      <c r="K630" s="41"/>
      <c r="L630" s="45"/>
      <c r="M630" s="235"/>
      <c r="N630" s="236"/>
      <c r="O630" s="92"/>
      <c r="P630" s="92"/>
      <c r="Q630" s="92"/>
      <c r="R630" s="92"/>
      <c r="S630" s="92"/>
      <c r="T630" s="93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139</v>
      </c>
      <c r="AU630" s="18" t="s">
        <v>86</v>
      </c>
    </row>
    <row r="631" s="13" customFormat="1">
      <c r="A631" s="13"/>
      <c r="B631" s="237"/>
      <c r="C631" s="238"/>
      <c r="D631" s="232" t="s">
        <v>141</v>
      </c>
      <c r="E631" s="239" t="s">
        <v>1</v>
      </c>
      <c r="F631" s="240" t="s">
        <v>1327</v>
      </c>
      <c r="G631" s="238"/>
      <c r="H631" s="241">
        <v>2</v>
      </c>
      <c r="I631" s="242"/>
      <c r="J631" s="238"/>
      <c r="K631" s="238"/>
      <c r="L631" s="243"/>
      <c r="M631" s="244"/>
      <c r="N631" s="245"/>
      <c r="O631" s="245"/>
      <c r="P631" s="245"/>
      <c r="Q631" s="245"/>
      <c r="R631" s="245"/>
      <c r="S631" s="245"/>
      <c r="T631" s="246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7" t="s">
        <v>141</v>
      </c>
      <c r="AU631" s="247" t="s">
        <v>86</v>
      </c>
      <c r="AV631" s="13" t="s">
        <v>86</v>
      </c>
      <c r="AW631" s="13" t="s">
        <v>32</v>
      </c>
      <c r="AX631" s="13" t="s">
        <v>77</v>
      </c>
      <c r="AY631" s="247" t="s">
        <v>131</v>
      </c>
    </row>
    <row r="632" s="14" customFormat="1">
      <c r="A632" s="14"/>
      <c r="B632" s="248"/>
      <c r="C632" s="249"/>
      <c r="D632" s="232" t="s">
        <v>141</v>
      </c>
      <c r="E632" s="250" t="s">
        <v>1</v>
      </c>
      <c r="F632" s="251" t="s">
        <v>159</v>
      </c>
      <c r="G632" s="249"/>
      <c r="H632" s="252">
        <v>2</v>
      </c>
      <c r="I632" s="253"/>
      <c r="J632" s="249"/>
      <c r="K632" s="249"/>
      <c r="L632" s="254"/>
      <c r="M632" s="255"/>
      <c r="N632" s="256"/>
      <c r="O632" s="256"/>
      <c r="P632" s="256"/>
      <c r="Q632" s="256"/>
      <c r="R632" s="256"/>
      <c r="S632" s="256"/>
      <c r="T632" s="257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8" t="s">
        <v>141</v>
      </c>
      <c r="AU632" s="258" t="s">
        <v>86</v>
      </c>
      <c r="AV632" s="14" t="s">
        <v>137</v>
      </c>
      <c r="AW632" s="14" t="s">
        <v>32</v>
      </c>
      <c r="AX632" s="14" t="s">
        <v>82</v>
      </c>
      <c r="AY632" s="258" t="s">
        <v>131</v>
      </c>
    </row>
    <row r="633" s="2" customFormat="1" ht="37.8" customHeight="1">
      <c r="A633" s="39"/>
      <c r="B633" s="40"/>
      <c r="C633" s="219" t="s">
        <v>699</v>
      </c>
      <c r="D633" s="219" t="s">
        <v>133</v>
      </c>
      <c r="E633" s="220" t="s">
        <v>1328</v>
      </c>
      <c r="F633" s="221" t="s">
        <v>1329</v>
      </c>
      <c r="G633" s="222" t="s">
        <v>298</v>
      </c>
      <c r="H633" s="223">
        <v>2</v>
      </c>
      <c r="I633" s="224"/>
      <c r="J633" s="225">
        <f>ROUND(I633*H633,2)</f>
        <v>0</v>
      </c>
      <c r="K633" s="221" t="s">
        <v>1</v>
      </c>
      <c r="L633" s="45"/>
      <c r="M633" s="226" t="s">
        <v>1</v>
      </c>
      <c r="N633" s="227" t="s">
        <v>42</v>
      </c>
      <c r="O633" s="92"/>
      <c r="P633" s="228">
        <f>O633*H633</f>
        <v>0</v>
      </c>
      <c r="Q633" s="228">
        <v>0.00059999999999999995</v>
      </c>
      <c r="R633" s="228">
        <f>Q633*H633</f>
        <v>0.0011999999999999999</v>
      </c>
      <c r="S633" s="228">
        <v>0</v>
      </c>
      <c r="T633" s="229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0" t="s">
        <v>137</v>
      </c>
      <c r="AT633" s="230" t="s">
        <v>133</v>
      </c>
      <c r="AU633" s="230" t="s">
        <v>86</v>
      </c>
      <c r="AY633" s="18" t="s">
        <v>131</v>
      </c>
      <c r="BE633" s="231">
        <f>IF(N633="základní",J633,0)</f>
        <v>0</v>
      </c>
      <c r="BF633" s="231">
        <f>IF(N633="snížená",J633,0)</f>
        <v>0</v>
      </c>
      <c r="BG633" s="231">
        <f>IF(N633="zákl. přenesená",J633,0)</f>
        <v>0</v>
      </c>
      <c r="BH633" s="231">
        <f>IF(N633="sníž. přenesená",J633,0)</f>
        <v>0</v>
      </c>
      <c r="BI633" s="231">
        <f>IF(N633="nulová",J633,0)</f>
        <v>0</v>
      </c>
      <c r="BJ633" s="18" t="s">
        <v>82</v>
      </c>
      <c r="BK633" s="231">
        <f>ROUND(I633*H633,2)</f>
        <v>0</v>
      </c>
      <c r="BL633" s="18" t="s">
        <v>137</v>
      </c>
      <c r="BM633" s="230" t="s">
        <v>1330</v>
      </c>
    </row>
    <row r="634" s="2" customFormat="1">
      <c r="A634" s="39"/>
      <c r="B634" s="40"/>
      <c r="C634" s="41"/>
      <c r="D634" s="232" t="s">
        <v>139</v>
      </c>
      <c r="E634" s="41"/>
      <c r="F634" s="233" t="s">
        <v>1329</v>
      </c>
      <c r="G634" s="41"/>
      <c r="H634" s="41"/>
      <c r="I634" s="234"/>
      <c r="J634" s="41"/>
      <c r="K634" s="41"/>
      <c r="L634" s="45"/>
      <c r="M634" s="235"/>
      <c r="N634" s="236"/>
      <c r="O634" s="92"/>
      <c r="P634" s="92"/>
      <c r="Q634" s="92"/>
      <c r="R634" s="92"/>
      <c r="S634" s="92"/>
      <c r="T634" s="93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139</v>
      </c>
      <c r="AU634" s="18" t="s">
        <v>86</v>
      </c>
    </row>
    <row r="635" s="13" customFormat="1">
      <c r="A635" s="13"/>
      <c r="B635" s="237"/>
      <c r="C635" s="238"/>
      <c r="D635" s="232" t="s">
        <v>141</v>
      </c>
      <c r="E635" s="239" t="s">
        <v>1</v>
      </c>
      <c r="F635" s="240" t="s">
        <v>86</v>
      </c>
      <c r="G635" s="238"/>
      <c r="H635" s="241">
        <v>2</v>
      </c>
      <c r="I635" s="242"/>
      <c r="J635" s="238"/>
      <c r="K635" s="238"/>
      <c r="L635" s="243"/>
      <c r="M635" s="244"/>
      <c r="N635" s="245"/>
      <c r="O635" s="245"/>
      <c r="P635" s="245"/>
      <c r="Q635" s="245"/>
      <c r="R635" s="245"/>
      <c r="S635" s="245"/>
      <c r="T635" s="246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7" t="s">
        <v>141</v>
      </c>
      <c r="AU635" s="247" t="s">
        <v>86</v>
      </c>
      <c r="AV635" s="13" t="s">
        <v>86</v>
      </c>
      <c r="AW635" s="13" t="s">
        <v>32</v>
      </c>
      <c r="AX635" s="13" t="s">
        <v>82</v>
      </c>
      <c r="AY635" s="247" t="s">
        <v>131</v>
      </c>
    </row>
    <row r="636" s="2" customFormat="1" ht="37.8" customHeight="1">
      <c r="A636" s="39"/>
      <c r="B636" s="40"/>
      <c r="C636" s="219" t="s">
        <v>704</v>
      </c>
      <c r="D636" s="219" t="s">
        <v>133</v>
      </c>
      <c r="E636" s="220" t="s">
        <v>1331</v>
      </c>
      <c r="F636" s="221" t="s">
        <v>1332</v>
      </c>
      <c r="G636" s="222" t="s">
        <v>171</v>
      </c>
      <c r="H636" s="223">
        <v>0.69999999999999996</v>
      </c>
      <c r="I636" s="224"/>
      <c r="J636" s="225">
        <f>ROUND(I636*H636,2)</f>
        <v>0</v>
      </c>
      <c r="K636" s="221" t="s">
        <v>1</v>
      </c>
      <c r="L636" s="45"/>
      <c r="M636" s="226" t="s">
        <v>1</v>
      </c>
      <c r="N636" s="227" t="s">
        <v>42</v>
      </c>
      <c r="O636" s="92"/>
      <c r="P636" s="228">
        <f>O636*H636</f>
        <v>0</v>
      </c>
      <c r="Q636" s="228">
        <v>0</v>
      </c>
      <c r="R636" s="228">
        <f>Q636*H636</f>
        <v>0</v>
      </c>
      <c r="S636" s="228">
        <v>2</v>
      </c>
      <c r="T636" s="229">
        <f>S636*H636</f>
        <v>1.3999999999999999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30" t="s">
        <v>137</v>
      </c>
      <c r="AT636" s="230" t="s">
        <v>133</v>
      </c>
      <c r="AU636" s="230" t="s">
        <v>86</v>
      </c>
      <c r="AY636" s="18" t="s">
        <v>131</v>
      </c>
      <c r="BE636" s="231">
        <f>IF(N636="základní",J636,0)</f>
        <v>0</v>
      </c>
      <c r="BF636" s="231">
        <f>IF(N636="snížená",J636,0)</f>
        <v>0</v>
      </c>
      <c r="BG636" s="231">
        <f>IF(N636="zákl. přenesená",J636,0)</f>
        <v>0</v>
      </c>
      <c r="BH636" s="231">
        <f>IF(N636="sníž. přenesená",J636,0)</f>
        <v>0</v>
      </c>
      <c r="BI636" s="231">
        <f>IF(N636="nulová",J636,0)</f>
        <v>0</v>
      </c>
      <c r="BJ636" s="18" t="s">
        <v>82</v>
      </c>
      <c r="BK636" s="231">
        <f>ROUND(I636*H636,2)</f>
        <v>0</v>
      </c>
      <c r="BL636" s="18" t="s">
        <v>137</v>
      </c>
      <c r="BM636" s="230" t="s">
        <v>1333</v>
      </c>
    </row>
    <row r="637" s="2" customFormat="1">
      <c r="A637" s="39"/>
      <c r="B637" s="40"/>
      <c r="C637" s="41"/>
      <c r="D637" s="232" t="s">
        <v>139</v>
      </c>
      <c r="E637" s="41"/>
      <c r="F637" s="233" t="s">
        <v>1332</v>
      </c>
      <c r="G637" s="41"/>
      <c r="H637" s="41"/>
      <c r="I637" s="234"/>
      <c r="J637" s="41"/>
      <c r="K637" s="41"/>
      <c r="L637" s="45"/>
      <c r="M637" s="235"/>
      <c r="N637" s="236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139</v>
      </c>
      <c r="AU637" s="18" t="s">
        <v>86</v>
      </c>
    </row>
    <row r="638" s="13" customFormat="1">
      <c r="A638" s="13"/>
      <c r="B638" s="237"/>
      <c r="C638" s="238"/>
      <c r="D638" s="232" t="s">
        <v>141</v>
      </c>
      <c r="E638" s="239" t="s">
        <v>1</v>
      </c>
      <c r="F638" s="240" t="s">
        <v>1334</v>
      </c>
      <c r="G638" s="238"/>
      <c r="H638" s="241">
        <v>0.69999999999999996</v>
      </c>
      <c r="I638" s="242"/>
      <c r="J638" s="238"/>
      <c r="K638" s="238"/>
      <c r="L638" s="243"/>
      <c r="M638" s="244"/>
      <c r="N638" s="245"/>
      <c r="O638" s="245"/>
      <c r="P638" s="245"/>
      <c r="Q638" s="245"/>
      <c r="R638" s="245"/>
      <c r="S638" s="245"/>
      <c r="T638" s="246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7" t="s">
        <v>141</v>
      </c>
      <c r="AU638" s="247" t="s">
        <v>86</v>
      </c>
      <c r="AV638" s="13" t="s">
        <v>86</v>
      </c>
      <c r="AW638" s="13" t="s">
        <v>32</v>
      </c>
      <c r="AX638" s="13" t="s">
        <v>82</v>
      </c>
      <c r="AY638" s="247" t="s">
        <v>131</v>
      </c>
    </row>
    <row r="639" s="2" customFormat="1" ht="24.15" customHeight="1">
      <c r="A639" s="39"/>
      <c r="B639" s="40"/>
      <c r="C639" s="219" t="s">
        <v>710</v>
      </c>
      <c r="D639" s="219" t="s">
        <v>133</v>
      </c>
      <c r="E639" s="220" t="s">
        <v>449</v>
      </c>
      <c r="F639" s="221" t="s">
        <v>450</v>
      </c>
      <c r="G639" s="222" t="s">
        <v>171</v>
      </c>
      <c r="H639" s="223">
        <v>3.2999999999999998</v>
      </c>
      <c r="I639" s="224"/>
      <c r="J639" s="225">
        <f>ROUND(I639*H639,2)</f>
        <v>0</v>
      </c>
      <c r="K639" s="221" t="s">
        <v>155</v>
      </c>
      <c r="L639" s="45"/>
      <c r="M639" s="226" t="s">
        <v>1</v>
      </c>
      <c r="N639" s="227" t="s">
        <v>42</v>
      </c>
      <c r="O639" s="92"/>
      <c r="P639" s="228">
        <f>O639*H639</f>
        <v>0</v>
      </c>
      <c r="Q639" s="228">
        <v>0</v>
      </c>
      <c r="R639" s="228">
        <f>Q639*H639</f>
        <v>0</v>
      </c>
      <c r="S639" s="228">
        <v>1.9199999999999999</v>
      </c>
      <c r="T639" s="229">
        <f>S639*H639</f>
        <v>6.3359999999999994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0" t="s">
        <v>137</v>
      </c>
      <c r="AT639" s="230" t="s">
        <v>133</v>
      </c>
      <c r="AU639" s="230" t="s">
        <v>86</v>
      </c>
      <c r="AY639" s="18" t="s">
        <v>131</v>
      </c>
      <c r="BE639" s="231">
        <f>IF(N639="základní",J639,0)</f>
        <v>0</v>
      </c>
      <c r="BF639" s="231">
        <f>IF(N639="snížená",J639,0)</f>
        <v>0</v>
      </c>
      <c r="BG639" s="231">
        <f>IF(N639="zákl. přenesená",J639,0)</f>
        <v>0</v>
      </c>
      <c r="BH639" s="231">
        <f>IF(N639="sníž. přenesená",J639,0)</f>
        <v>0</v>
      </c>
      <c r="BI639" s="231">
        <f>IF(N639="nulová",J639,0)</f>
        <v>0</v>
      </c>
      <c r="BJ639" s="18" t="s">
        <v>82</v>
      </c>
      <c r="BK639" s="231">
        <f>ROUND(I639*H639,2)</f>
        <v>0</v>
      </c>
      <c r="BL639" s="18" t="s">
        <v>137</v>
      </c>
      <c r="BM639" s="230" t="s">
        <v>1335</v>
      </c>
    </row>
    <row r="640" s="2" customFormat="1">
      <c r="A640" s="39"/>
      <c r="B640" s="40"/>
      <c r="C640" s="41"/>
      <c r="D640" s="232" t="s">
        <v>139</v>
      </c>
      <c r="E640" s="41"/>
      <c r="F640" s="233" t="s">
        <v>452</v>
      </c>
      <c r="G640" s="41"/>
      <c r="H640" s="41"/>
      <c r="I640" s="234"/>
      <c r="J640" s="41"/>
      <c r="K640" s="41"/>
      <c r="L640" s="45"/>
      <c r="M640" s="235"/>
      <c r="N640" s="236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139</v>
      </c>
      <c r="AU640" s="18" t="s">
        <v>86</v>
      </c>
    </row>
    <row r="641" s="13" customFormat="1">
      <c r="A641" s="13"/>
      <c r="B641" s="237"/>
      <c r="C641" s="238"/>
      <c r="D641" s="232" t="s">
        <v>141</v>
      </c>
      <c r="E641" s="239" t="s">
        <v>1</v>
      </c>
      <c r="F641" s="240" t="s">
        <v>1336</v>
      </c>
      <c r="G641" s="238"/>
      <c r="H641" s="241">
        <v>3.2999999999999998</v>
      </c>
      <c r="I641" s="242"/>
      <c r="J641" s="238"/>
      <c r="K641" s="238"/>
      <c r="L641" s="243"/>
      <c r="M641" s="244"/>
      <c r="N641" s="245"/>
      <c r="O641" s="245"/>
      <c r="P641" s="245"/>
      <c r="Q641" s="245"/>
      <c r="R641" s="245"/>
      <c r="S641" s="245"/>
      <c r="T641" s="246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7" t="s">
        <v>141</v>
      </c>
      <c r="AU641" s="247" t="s">
        <v>86</v>
      </c>
      <c r="AV641" s="13" t="s">
        <v>86</v>
      </c>
      <c r="AW641" s="13" t="s">
        <v>32</v>
      </c>
      <c r="AX641" s="13" t="s">
        <v>82</v>
      </c>
      <c r="AY641" s="247" t="s">
        <v>131</v>
      </c>
    </row>
    <row r="642" s="2" customFormat="1" ht="24.15" customHeight="1">
      <c r="A642" s="39"/>
      <c r="B642" s="40"/>
      <c r="C642" s="219" t="s">
        <v>715</v>
      </c>
      <c r="D642" s="219" t="s">
        <v>133</v>
      </c>
      <c r="E642" s="220" t="s">
        <v>455</v>
      </c>
      <c r="F642" s="221" t="s">
        <v>456</v>
      </c>
      <c r="G642" s="222" t="s">
        <v>171</v>
      </c>
      <c r="H642" s="223">
        <v>0.80000000000000004</v>
      </c>
      <c r="I642" s="224"/>
      <c r="J642" s="225">
        <f>ROUND(I642*H642,2)</f>
        <v>0</v>
      </c>
      <c r="K642" s="221" t="s">
        <v>1</v>
      </c>
      <c r="L642" s="45"/>
      <c r="M642" s="226" t="s">
        <v>1</v>
      </c>
      <c r="N642" s="227" t="s">
        <v>42</v>
      </c>
      <c r="O642" s="92"/>
      <c r="P642" s="228">
        <f>O642*H642</f>
        <v>0</v>
      </c>
      <c r="Q642" s="228">
        <v>0</v>
      </c>
      <c r="R642" s="228">
        <f>Q642*H642</f>
        <v>0</v>
      </c>
      <c r="S642" s="228">
        <v>1.9199999999999999</v>
      </c>
      <c r="T642" s="229">
        <f>S642*H642</f>
        <v>1.536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0" t="s">
        <v>137</v>
      </c>
      <c r="AT642" s="230" t="s">
        <v>133</v>
      </c>
      <c r="AU642" s="230" t="s">
        <v>86</v>
      </c>
      <c r="AY642" s="18" t="s">
        <v>131</v>
      </c>
      <c r="BE642" s="231">
        <f>IF(N642="základní",J642,0)</f>
        <v>0</v>
      </c>
      <c r="BF642" s="231">
        <f>IF(N642="snížená",J642,0)</f>
        <v>0</v>
      </c>
      <c r="BG642" s="231">
        <f>IF(N642="zákl. přenesená",J642,0)</f>
        <v>0</v>
      </c>
      <c r="BH642" s="231">
        <f>IF(N642="sníž. přenesená",J642,0)</f>
        <v>0</v>
      </c>
      <c r="BI642" s="231">
        <f>IF(N642="nulová",J642,0)</f>
        <v>0</v>
      </c>
      <c r="BJ642" s="18" t="s">
        <v>82</v>
      </c>
      <c r="BK642" s="231">
        <f>ROUND(I642*H642,2)</f>
        <v>0</v>
      </c>
      <c r="BL642" s="18" t="s">
        <v>137</v>
      </c>
      <c r="BM642" s="230" t="s">
        <v>1337</v>
      </c>
    </row>
    <row r="643" s="2" customFormat="1">
      <c r="A643" s="39"/>
      <c r="B643" s="40"/>
      <c r="C643" s="41"/>
      <c r="D643" s="232" t="s">
        <v>139</v>
      </c>
      <c r="E643" s="41"/>
      <c r="F643" s="233" t="s">
        <v>458</v>
      </c>
      <c r="G643" s="41"/>
      <c r="H643" s="41"/>
      <c r="I643" s="234"/>
      <c r="J643" s="41"/>
      <c r="K643" s="41"/>
      <c r="L643" s="45"/>
      <c r="M643" s="235"/>
      <c r="N643" s="236"/>
      <c r="O643" s="92"/>
      <c r="P643" s="92"/>
      <c r="Q643" s="92"/>
      <c r="R643" s="92"/>
      <c r="S643" s="92"/>
      <c r="T643" s="93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139</v>
      </c>
      <c r="AU643" s="18" t="s">
        <v>86</v>
      </c>
    </row>
    <row r="644" s="13" customFormat="1">
      <c r="A644" s="13"/>
      <c r="B644" s="237"/>
      <c r="C644" s="238"/>
      <c r="D644" s="232" t="s">
        <v>141</v>
      </c>
      <c r="E644" s="239" t="s">
        <v>1</v>
      </c>
      <c r="F644" s="240" t="s">
        <v>1338</v>
      </c>
      <c r="G644" s="238"/>
      <c r="H644" s="241">
        <v>0.80000000000000004</v>
      </c>
      <c r="I644" s="242"/>
      <c r="J644" s="238"/>
      <c r="K644" s="238"/>
      <c r="L644" s="243"/>
      <c r="M644" s="244"/>
      <c r="N644" s="245"/>
      <c r="O644" s="245"/>
      <c r="P644" s="245"/>
      <c r="Q644" s="245"/>
      <c r="R644" s="245"/>
      <c r="S644" s="245"/>
      <c r="T644" s="246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7" t="s">
        <v>141</v>
      </c>
      <c r="AU644" s="247" t="s">
        <v>86</v>
      </c>
      <c r="AV644" s="13" t="s">
        <v>86</v>
      </c>
      <c r="AW644" s="13" t="s">
        <v>32</v>
      </c>
      <c r="AX644" s="13" t="s">
        <v>77</v>
      </c>
      <c r="AY644" s="247" t="s">
        <v>131</v>
      </c>
    </row>
    <row r="645" s="14" customFormat="1">
      <c r="A645" s="14"/>
      <c r="B645" s="248"/>
      <c r="C645" s="249"/>
      <c r="D645" s="232" t="s">
        <v>141</v>
      </c>
      <c r="E645" s="250" t="s">
        <v>1</v>
      </c>
      <c r="F645" s="251" t="s">
        <v>159</v>
      </c>
      <c r="G645" s="249"/>
      <c r="H645" s="252">
        <v>0.80000000000000004</v>
      </c>
      <c r="I645" s="253"/>
      <c r="J645" s="249"/>
      <c r="K645" s="249"/>
      <c r="L645" s="254"/>
      <c r="M645" s="255"/>
      <c r="N645" s="256"/>
      <c r="O645" s="256"/>
      <c r="P645" s="256"/>
      <c r="Q645" s="256"/>
      <c r="R645" s="256"/>
      <c r="S645" s="256"/>
      <c r="T645" s="257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8" t="s">
        <v>141</v>
      </c>
      <c r="AU645" s="258" t="s">
        <v>86</v>
      </c>
      <c r="AV645" s="14" t="s">
        <v>137</v>
      </c>
      <c r="AW645" s="14" t="s">
        <v>32</v>
      </c>
      <c r="AX645" s="14" t="s">
        <v>82</v>
      </c>
      <c r="AY645" s="258" t="s">
        <v>131</v>
      </c>
    </row>
    <row r="646" s="2" customFormat="1" ht="24.15" customHeight="1">
      <c r="A646" s="39"/>
      <c r="B646" s="40"/>
      <c r="C646" s="219" t="s">
        <v>722</v>
      </c>
      <c r="D646" s="219" t="s">
        <v>133</v>
      </c>
      <c r="E646" s="220" t="s">
        <v>1339</v>
      </c>
      <c r="F646" s="221" t="s">
        <v>1340</v>
      </c>
      <c r="G646" s="222" t="s">
        <v>388</v>
      </c>
      <c r="H646" s="223">
        <v>1</v>
      </c>
      <c r="I646" s="224"/>
      <c r="J646" s="225">
        <f>ROUND(I646*H646,2)</f>
        <v>0</v>
      </c>
      <c r="K646" s="221" t="s">
        <v>1</v>
      </c>
      <c r="L646" s="45"/>
      <c r="M646" s="226" t="s">
        <v>1</v>
      </c>
      <c r="N646" s="227" t="s">
        <v>42</v>
      </c>
      <c r="O646" s="92"/>
      <c r="P646" s="228">
        <f>O646*H646</f>
        <v>0</v>
      </c>
      <c r="Q646" s="228">
        <v>0</v>
      </c>
      <c r="R646" s="228">
        <f>Q646*H646</f>
        <v>0</v>
      </c>
      <c r="S646" s="228">
        <v>1.9199999999999999</v>
      </c>
      <c r="T646" s="229">
        <f>S646*H646</f>
        <v>1.9199999999999999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30" t="s">
        <v>137</v>
      </c>
      <c r="AT646" s="230" t="s">
        <v>133</v>
      </c>
      <c r="AU646" s="230" t="s">
        <v>86</v>
      </c>
      <c r="AY646" s="18" t="s">
        <v>131</v>
      </c>
      <c r="BE646" s="231">
        <f>IF(N646="základní",J646,0)</f>
        <v>0</v>
      </c>
      <c r="BF646" s="231">
        <f>IF(N646="snížená",J646,0)</f>
        <v>0</v>
      </c>
      <c r="BG646" s="231">
        <f>IF(N646="zákl. přenesená",J646,0)</f>
        <v>0</v>
      </c>
      <c r="BH646" s="231">
        <f>IF(N646="sníž. přenesená",J646,0)</f>
        <v>0</v>
      </c>
      <c r="BI646" s="231">
        <f>IF(N646="nulová",J646,0)</f>
        <v>0</v>
      </c>
      <c r="BJ646" s="18" t="s">
        <v>82</v>
      </c>
      <c r="BK646" s="231">
        <f>ROUND(I646*H646,2)</f>
        <v>0</v>
      </c>
      <c r="BL646" s="18" t="s">
        <v>137</v>
      </c>
      <c r="BM646" s="230" t="s">
        <v>1341</v>
      </c>
    </row>
    <row r="647" s="2" customFormat="1">
      <c r="A647" s="39"/>
      <c r="B647" s="40"/>
      <c r="C647" s="41"/>
      <c r="D647" s="232" t="s">
        <v>139</v>
      </c>
      <c r="E647" s="41"/>
      <c r="F647" s="233" t="s">
        <v>1342</v>
      </c>
      <c r="G647" s="41"/>
      <c r="H647" s="41"/>
      <c r="I647" s="234"/>
      <c r="J647" s="41"/>
      <c r="K647" s="41"/>
      <c r="L647" s="45"/>
      <c r="M647" s="235"/>
      <c r="N647" s="236"/>
      <c r="O647" s="92"/>
      <c r="P647" s="92"/>
      <c r="Q647" s="92"/>
      <c r="R647" s="92"/>
      <c r="S647" s="92"/>
      <c r="T647" s="93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139</v>
      </c>
      <c r="AU647" s="18" t="s">
        <v>86</v>
      </c>
    </row>
    <row r="648" s="13" customFormat="1">
      <c r="A648" s="13"/>
      <c r="B648" s="237"/>
      <c r="C648" s="238"/>
      <c r="D648" s="232" t="s">
        <v>141</v>
      </c>
      <c r="E648" s="239" t="s">
        <v>1</v>
      </c>
      <c r="F648" s="240" t="s">
        <v>1120</v>
      </c>
      <c r="G648" s="238"/>
      <c r="H648" s="241">
        <v>1</v>
      </c>
      <c r="I648" s="242"/>
      <c r="J648" s="238"/>
      <c r="K648" s="238"/>
      <c r="L648" s="243"/>
      <c r="M648" s="244"/>
      <c r="N648" s="245"/>
      <c r="O648" s="245"/>
      <c r="P648" s="245"/>
      <c r="Q648" s="245"/>
      <c r="R648" s="245"/>
      <c r="S648" s="245"/>
      <c r="T648" s="246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7" t="s">
        <v>141</v>
      </c>
      <c r="AU648" s="247" t="s">
        <v>86</v>
      </c>
      <c r="AV648" s="13" t="s">
        <v>86</v>
      </c>
      <c r="AW648" s="13" t="s">
        <v>32</v>
      </c>
      <c r="AX648" s="13" t="s">
        <v>82</v>
      </c>
      <c r="AY648" s="247" t="s">
        <v>131</v>
      </c>
    </row>
    <row r="649" s="2" customFormat="1" ht="24.15" customHeight="1">
      <c r="A649" s="39"/>
      <c r="B649" s="40"/>
      <c r="C649" s="219" t="s">
        <v>728</v>
      </c>
      <c r="D649" s="219" t="s">
        <v>133</v>
      </c>
      <c r="E649" s="220" t="s">
        <v>461</v>
      </c>
      <c r="F649" s="221" t="s">
        <v>1343</v>
      </c>
      <c r="G649" s="222" t="s">
        <v>267</v>
      </c>
      <c r="H649" s="223">
        <v>16.5</v>
      </c>
      <c r="I649" s="224"/>
      <c r="J649" s="225">
        <f>ROUND(I649*H649,2)</f>
        <v>0</v>
      </c>
      <c r="K649" s="221" t="s">
        <v>1</v>
      </c>
      <c r="L649" s="45"/>
      <c r="M649" s="226" t="s">
        <v>1</v>
      </c>
      <c r="N649" s="227" t="s">
        <v>42</v>
      </c>
      <c r="O649" s="92"/>
      <c r="P649" s="228">
        <f>O649*H649</f>
        <v>0</v>
      </c>
      <c r="Q649" s="228">
        <v>0</v>
      </c>
      <c r="R649" s="228">
        <f>Q649*H649</f>
        <v>0</v>
      </c>
      <c r="S649" s="228">
        <v>0</v>
      </c>
      <c r="T649" s="229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30" t="s">
        <v>137</v>
      </c>
      <c r="AT649" s="230" t="s">
        <v>133</v>
      </c>
      <c r="AU649" s="230" t="s">
        <v>86</v>
      </c>
      <c r="AY649" s="18" t="s">
        <v>131</v>
      </c>
      <c r="BE649" s="231">
        <f>IF(N649="základní",J649,0)</f>
        <v>0</v>
      </c>
      <c r="BF649" s="231">
        <f>IF(N649="snížená",J649,0)</f>
        <v>0</v>
      </c>
      <c r="BG649" s="231">
        <f>IF(N649="zákl. přenesená",J649,0)</f>
        <v>0</v>
      </c>
      <c r="BH649" s="231">
        <f>IF(N649="sníž. přenesená",J649,0)</f>
        <v>0</v>
      </c>
      <c r="BI649" s="231">
        <f>IF(N649="nulová",J649,0)</f>
        <v>0</v>
      </c>
      <c r="BJ649" s="18" t="s">
        <v>82</v>
      </c>
      <c r="BK649" s="231">
        <f>ROUND(I649*H649,2)</f>
        <v>0</v>
      </c>
      <c r="BL649" s="18" t="s">
        <v>137</v>
      </c>
      <c r="BM649" s="230" t="s">
        <v>1344</v>
      </c>
    </row>
    <row r="650" s="2" customFormat="1">
      <c r="A650" s="39"/>
      <c r="B650" s="40"/>
      <c r="C650" s="41"/>
      <c r="D650" s="232" t="s">
        <v>139</v>
      </c>
      <c r="E650" s="41"/>
      <c r="F650" s="233" t="s">
        <v>1343</v>
      </c>
      <c r="G650" s="41"/>
      <c r="H650" s="41"/>
      <c r="I650" s="234"/>
      <c r="J650" s="41"/>
      <c r="K650" s="41"/>
      <c r="L650" s="45"/>
      <c r="M650" s="235"/>
      <c r="N650" s="236"/>
      <c r="O650" s="92"/>
      <c r="P650" s="92"/>
      <c r="Q650" s="92"/>
      <c r="R650" s="92"/>
      <c r="S650" s="92"/>
      <c r="T650" s="93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139</v>
      </c>
      <c r="AU650" s="18" t="s">
        <v>86</v>
      </c>
    </row>
    <row r="651" s="13" customFormat="1">
      <c r="A651" s="13"/>
      <c r="B651" s="237"/>
      <c r="C651" s="238"/>
      <c r="D651" s="232" t="s">
        <v>141</v>
      </c>
      <c r="E651" s="239" t="s">
        <v>1</v>
      </c>
      <c r="F651" s="240" t="s">
        <v>1314</v>
      </c>
      <c r="G651" s="238"/>
      <c r="H651" s="241">
        <v>16.5</v>
      </c>
      <c r="I651" s="242"/>
      <c r="J651" s="238"/>
      <c r="K651" s="238"/>
      <c r="L651" s="243"/>
      <c r="M651" s="244"/>
      <c r="N651" s="245"/>
      <c r="O651" s="245"/>
      <c r="P651" s="245"/>
      <c r="Q651" s="245"/>
      <c r="R651" s="245"/>
      <c r="S651" s="245"/>
      <c r="T651" s="246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7" t="s">
        <v>141</v>
      </c>
      <c r="AU651" s="247" t="s">
        <v>86</v>
      </c>
      <c r="AV651" s="13" t="s">
        <v>86</v>
      </c>
      <c r="AW651" s="13" t="s">
        <v>32</v>
      </c>
      <c r="AX651" s="13" t="s">
        <v>77</v>
      </c>
      <c r="AY651" s="247" t="s">
        <v>131</v>
      </c>
    </row>
    <row r="652" s="14" customFormat="1">
      <c r="A652" s="14"/>
      <c r="B652" s="248"/>
      <c r="C652" s="249"/>
      <c r="D652" s="232" t="s">
        <v>141</v>
      </c>
      <c r="E652" s="250" t="s">
        <v>1</v>
      </c>
      <c r="F652" s="251" t="s">
        <v>159</v>
      </c>
      <c r="G652" s="249"/>
      <c r="H652" s="252">
        <v>16.5</v>
      </c>
      <c r="I652" s="253"/>
      <c r="J652" s="249"/>
      <c r="K652" s="249"/>
      <c r="L652" s="254"/>
      <c r="M652" s="255"/>
      <c r="N652" s="256"/>
      <c r="O652" s="256"/>
      <c r="P652" s="256"/>
      <c r="Q652" s="256"/>
      <c r="R652" s="256"/>
      <c r="S652" s="256"/>
      <c r="T652" s="257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8" t="s">
        <v>141</v>
      </c>
      <c r="AU652" s="258" t="s">
        <v>86</v>
      </c>
      <c r="AV652" s="14" t="s">
        <v>137</v>
      </c>
      <c r="AW652" s="14" t="s">
        <v>32</v>
      </c>
      <c r="AX652" s="14" t="s">
        <v>82</v>
      </c>
      <c r="AY652" s="258" t="s">
        <v>131</v>
      </c>
    </row>
    <row r="653" s="2" customFormat="1" ht="24.15" customHeight="1">
      <c r="A653" s="39"/>
      <c r="B653" s="40"/>
      <c r="C653" s="219" t="s">
        <v>733</v>
      </c>
      <c r="D653" s="219" t="s">
        <v>133</v>
      </c>
      <c r="E653" s="220" t="s">
        <v>466</v>
      </c>
      <c r="F653" s="221" t="s">
        <v>467</v>
      </c>
      <c r="G653" s="222" t="s">
        <v>298</v>
      </c>
      <c r="H653" s="223">
        <v>4</v>
      </c>
      <c r="I653" s="224"/>
      <c r="J653" s="225">
        <f>ROUND(I653*H653,2)</f>
        <v>0</v>
      </c>
      <c r="K653" s="221" t="s">
        <v>1</v>
      </c>
      <c r="L653" s="45"/>
      <c r="M653" s="226" t="s">
        <v>1</v>
      </c>
      <c r="N653" s="227" t="s">
        <v>42</v>
      </c>
      <c r="O653" s="92"/>
      <c r="P653" s="228">
        <f>O653*H653</f>
        <v>0</v>
      </c>
      <c r="Q653" s="228">
        <v>0.00025000000000000001</v>
      </c>
      <c r="R653" s="228">
        <f>Q653*H653</f>
        <v>0.001</v>
      </c>
      <c r="S653" s="228">
        <v>0</v>
      </c>
      <c r="T653" s="229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0" t="s">
        <v>137</v>
      </c>
      <c r="AT653" s="230" t="s">
        <v>133</v>
      </c>
      <c r="AU653" s="230" t="s">
        <v>86</v>
      </c>
      <c r="AY653" s="18" t="s">
        <v>131</v>
      </c>
      <c r="BE653" s="231">
        <f>IF(N653="základní",J653,0)</f>
        <v>0</v>
      </c>
      <c r="BF653" s="231">
        <f>IF(N653="snížená",J653,0)</f>
        <v>0</v>
      </c>
      <c r="BG653" s="231">
        <f>IF(N653="zákl. přenesená",J653,0)</f>
        <v>0</v>
      </c>
      <c r="BH653" s="231">
        <f>IF(N653="sníž. přenesená",J653,0)</f>
        <v>0</v>
      </c>
      <c r="BI653" s="231">
        <f>IF(N653="nulová",J653,0)</f>
        <v>0</v>
      </c>
      <c r="BJ653" s="18" t="s">
        <v>82</v>
      </c>
      <c r="BK653" s="231">
        <f>ROUND(I653*H653,2)</f>
        <v>0</v>
      </c>
      <c r="BL653" s="18" t="s">
        <v>137</v>
      </c>
      <c r="BM653" s="230" t="s">
        <v>1345</v>
      </c>
    </row>
    <row r="654" s="2" customFormat="1">
      <c r="A654" s="39"/>
      <c r="B654" s="40"/>
      <c r="C654" s="41"/>
      <c r="D654" s="232" t="s">
        <v>139</v>
      </c>
      <c r="E654" s="41"/>
      <c r="F654" s="233" t="s">
        <v>1346</v>
      </c>
      <c r="G654" s="41"/>
      <c r="H654" s="41"/>
      <c r="I654" s="234"/>
      <c r="J654" s="41"/>
      <c r="K654" s="41"/>
      <c r="L654" s="45"/>
      <c r="M654" s="235"/>
      <c r="N654" s="236"/>
      <c r="O654" s="92"/>
      <c r="P654" s="92"/>
      <c r="Q654" s="92"/>
      <c r="R654" s="92"/>
      <c r="S654" s="92"/>
      <c r="T654" s="93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139</v>
      </c>
      <c r="AU654" s="18" t="s">
        <v>86</v>
      </c>
    </row>
    <row r="655" s="13" customFormat="1">
      <c r="A655" s="13"/>
      <c r="B655" s="237"/>
      <c r="C655" s="238"/>
      <c r="D655" s="232" t="s">
        <v>141</v>
      </c>
      <c r="E655" s="239" t="s">
        <v>1</v>
      </c>
      <c r="F655" s="240" t="s">
        <v>1347</v>
      </c>
      <c r="G655" s="238"/>
      <c r="H655" s="241">
        <v>4</v>
      </c>
      <c r="I655" s="242"/>
      <c r="J655" s="238"/>
      <c r="K655" s="238"/>
      <c r="L655" s="243"/>
      <c r="M655" s="244"/>
      <c r="N655" s="245"/>
      <c r="O655" s="245"/>
      <c r="P655" s="245"/>
      <c r="Q655" s="245"/>
      <c r="R655" s="245"/>
      <c r="S655" s="245"/>
      <c r="T655" s="246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7" t="s">
        <v>141</v>
      </c>
      <c r="AU655" s="247" t="s">
        <v>86</v>
      </c>
      <c r="AV655" s="13" t="s">
        <v>86</v>
      </c>
      <c r="AW655" s="13" t="s">
        <v>32</v>
      </c>
      <c r="AX655" s="13" t="s">
        <v>82</v>
      </c>
      <c r="AY655" s="247" t="s">
        <v>131</v>
      </c>
    </row>
    <row r="656" s="2" customFormat="1" ht="37.8" customHeight="1">
      <c r="A656" s="39"/>
      <c r="B656" s="40"/>
      <c r="C656" s="219" t="s">
        <v>737</v>
      </c>
      <c r="D656" s="219" t="s">
        <v>133</v>
      </c>
      <c r="E656" s="220" t="s">
        <v>470</v>
      </c>
      <c r="F656" s="221" t="s">
        <v>1348</v>
      </c>
      <c r="G656" s="222" t="s">
        <v>472</v>
      </c>
      <c r="H656" s="223">
        <v>3</v>
      </c>
      <c r="I656" s="224"/>
      <c r="J656" s="225">
        <f>ROUND(I656*H656,2)</f>
        <v>0</v>
      </c>
      <c r="K656" s="221" t="s">
        <v>1</v>
      </c>
      <c r="L656" s="45"/>
      <c r="M656" s="226" t="s">
        <v>1</v>
      </c>
      <c r="N656" s="227" t="s">
        <v>42</v>
      </c>
      <c r="O656" s="92"/>
      <c r="P656" s="228">
        <f>O656*H656</f>
        <v>0</v>
      </c>
      <c r="Q656" s="228">
        <v>0</v>
      </c>
      <c r="R656" s="228">
        <f>Q656*H656</f>
        <v>0</v>
      </c>
      <c r="S656" s="228">
        <v>0</v>
      </c>
      <c r="T656" s="229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30" t="s">
        <v>137</v>
      </c>
      <c r="AT656" s="230" t="s">
        <v>133</v>
      </c>
      <c r="AU656" s="230" t="s">
        <v>86</v>
      </c>
      <c r="AY656" s="18" t="s">
        <v>131</v>
      </c>
      <c r="BE656" s="231">
        <f>IF(N656="základní",J656,0)</f>
        <v>0</v>
      </c>
      <c r="BF656" s="231">
        <f>IF(N656="snížená",J656,0)</f>
        <v>0</v>
      </c>
      <c r="BG656" s="231">
        <f>IF(N656="zákl. přenesená",J656,0)</f>
        <v>0</v>
      </c>
      <c r="BH656" s="231">
        <f>IF(N656="sníž. přenesená",J656,0)</f>
        <v>0</v>
      </c>
      <c r="BI656" s="231">
        <f>IF(N656="nulová",J656,0)</f>
        <v>0</v>
      </c>
      <c r="BJ656" s="18" t="s">
        <v>82</v>
      </c>
      <c r="BK656" s="231">
        <f>ROUND(I656*H656,2)</f>
        <v>0</v>
      </c>
      <c r="BL656" s="18" t="s">
        <v>137</v>
      </c>
      <c r="BM656" s="230" t="s">
        <v>1349</v>
      </c>
    </row>
    <row r="657" s="2" customFormat="1">
      <c r="A657" s="39"/>
      <c r="B657" s="40"/>
      <c r="C657" s="41"/>
      <c r="D657" s="232" t="s">
        <v>139</v>
      </c>
      <c r="E657" s="41"/>
      <c r="F657" s="233" t="s">
        <v>1350</v>
      </c>
      <c r="G657" s="41"/>
      <c r="H657" s="41"/>
      <c r="I657" s="234"/>
      <c r="J657" s="41"/>
      <c r="K657" s="41"/>
      <c r="L657" s="45"/>
      <c r="M657" s="235"/>
      <c r="N657" s="236"/>
      <c r="O657" s="92"/>
      <c r="P657" s="92"/>
      <c r="Q657" s="92"/>
      <c r="R657" s="92"/>
      <c r="S657" s="92"/>
      <c r="T657" s="93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139</v>
      </c>
      <c r="AU657" s="18" t="s">
        <v>86</v>
      </c>
    </row>
    <row r="658" s="13" customFormat="1">
      <c r="A658" s="13"/>
      <c r="B658" s="237"/>
      <c r="C658" s="238"/>
      <c r="D658" s="232" t="s">
        <v>141</v>
      </c>
      <c r="E658" s="239" t="s">
        <v>1</v>
      </c>
      <c r="F658" s="240" t="s">
        <v>1351</v>
      </c>
      <c r="G658" s="238"/>
      <c r="H658" s="241">
        <v>3</v>
      </c>
      <c r="I658" s="242"/>
      <c r="J658" s="238"/>
      <c r="K658" s="238"/>
      <c r="L658" s="243"/>
      <c r="M658" s="244"/>
      <c r="N658" s="245"/>
      <c r="O658" s="245"/>
      <c r="P658" s="245"/>
      <c r="Q658" s="245"/>
      <c r="R658" s="245"/>
      <c r="S658" s="245"/>
      <c r="T658" s="246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7" t="s">
        <v>141</v>
      </c>
      <c r="AU658" s="247" t="s">
        <v>86</v>
      </c>
      <c r="AV658" s="13" t="s">
        <v>86</v>
      </c>
      <c r="AW658" s="13" t="s">
        <v>32</v>
      </c>
      <c r="AX658" s="13" t="s">
        <v>77</v>
      </c>
      <c r="AY658" s="247" t="s">
        <v>131</v>
      </c>
    </row>
    <row r="659" s="14" customFormat="1">
      <c r="A659" s="14"/>
      <c r="B659" s="248"/>
      <c r="C659" s="249"/>
      <c r="D659" s="232" t="s">
        <v>141</v>
      </c>
      <c r="E659" s="250" t="s">
        <v>1</v>
      </c>
      <c r="F659" s="251" t="s">
        <v>159</v>
      </c>
      <c r="G659" s="249"/>
      <c r="H659" s="252">
        <v>3</v>
      </c>
      <c r="I659" s="253"/>
      <c r="J659" s="249"/>
      <c r="K659" s="249"/>
      <c r="L659" s="254"/>
      <c r="M659" s="255"/>
      <c r="N659" s="256"/>
      <c r="O659" s="256"/>
      <c r="P659" s="256"/>
      <c r="Q659" s="256"/>
      <c r="R659" s="256"/>
      <c r="S659" s="256"/>
      <c r="T659" s="257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8" t="s">
        <v>141</v>
      </c>
      <c r="AU659" s="258" t="s">
        <v>86</v>
      </c>
      <c r="AV659" s="14" t="s">
        <v>137</v>
      </c>
      <c r="AW659" s="14" t="s">
        <v>32</v>
      </c>
      <c r="AX659" s="14" t="s">
        <v>82</v>
      </c>
      <c r="AY659" s="258" t="s">
        <v>131</v>
      </c>
    </row>
    <row r="660" s="2" customFormat="1" ht="37.8" customHeight="1">
      <c r="A660" s="39"/>
      <c r="B660" s="40"/>
      <c r="C660" s="219" t="s">
        <v>742</v>
      </c>
      <c r="D660" s="219" t="s">
        <v>133</v>
      </c>
      <c r="E660" s="220" t="s">
        <v>477</v>
      </c>
      <c r="F660" s="221" t="s">
        <v>478</v>
      </c>
      <c r="G660" s="222" t="s">
        <v>171</v>
      </c>
      <c r="H660" s="223">
        <v>2.1000000000000001</v>
      </c>
      <c r="I660" s="224"/>
      <c r="J660" s="225">
        <f>ROUND(I660*H660,2)</f>
        <v>0</v>
      </c>
      <c r="K660" s="221" t="s">
        <v>1</v>
      </c>
      <c r="L660" s="45"/>
      <c r="M660" s="226" t="s">
        <v>1</v>
      </c>
      <c r="N660" s="227" t="s">
        <v>42</v>
      </c>
      <c r="O660" s="92"/>
      <c r="P660" s="228">
        <f>O660*H660</f>
        <v>0</v>
      </c>
      <c r="Q660" s="228">
        <v>0</v>
      </c>
      <c r="R660" s="228">
        <f>Q660*H660</f>
        <v>0</v>
      </c>
      <c r="S660" s="228">
        <v>0</v>
      </c>
      <c r="T660" s="229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0" t="s">
        <v>137</v>
      </c>
      <c r="AT660" s="230" t="s">
        <v>133</v>
      </c>
      <c r="AU660" s="230" t="s">
        <v>86</v>
      </c>
      <c r="AY660" s="18" t="s">
        <v>131</v>
      </c>
      <c r="BE660" s="231">
        <f>IF(N660="základní",J660,0)</f>
        <v>0</v>
      </c>
      <c r="BF660" s="231">
        <f>IF(N660="snížená",J660,0)</f>
        <v>0</v>
      </c>
      <c r="BG660" s="231">
        <f>IF(N660="zákl. přenesená",J660,0)</f>
        <v>0</v>
      </c>
      <c r="BH660" s="231">
        <f>IF(N660="sníž. přenesená",J660,0)</f>
        <v>0</v>
      </c>
      <c r="BI660" s="231">
        <f>IF(N660="nulová",J660,0)</f>
        <v>0</v>
      </c>
      <c r="BJ660" s="18" t="s">
        <v>82</v>
      </c>
      <c r="BK660" s="231">
        <f>ROUND(I660*H660,2)</f>
        <v>0</v>
      </c>
      <c r="BL660" s="18" t="s">
        <v>137</v>
      </c>
      <c r="BM660" s="230" t="s">
        <v>1352</v>
      </c>
    </row>
    <row r="661" s="2" customFormat="1">
      <c r="A661" s="39"/>
      <c r="B661" s="40"/>
      <c r="C661" s="41"/>
      <c r="D661" s="232" t="s">
        <v>139</v>
      </c>
      <c r="E661" s="41"/>
      <c r="F661" s="233" t="s">
        <v>478</v>
      </c>
      <c r="G661" s="41"/>
      <c r="H661" s="41"/>
      <c r="I661" s="234"/>
      <c r="J661" s="41"/>
      <c r="K661" s="41"/>
      <c r="L661" s="45"/>
      <c r="M661" s="235"/>
      <c r="N661" s="236"/>
      <c r="O661" s="92"/>
      <c r="P661" s="92"/>
      <c r="Q661" s="92"/>
      <c r="R661" s="92"/>
      <c r="S661" s="92"/>
      <c r="T661" s="93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139</v>
      </c>
      <c r="AU661" s="18" t="s">
        <v>86</v>
      </c>
    </row>
    <row r="662" s="2" customFormat="1">
      <c r="A662" s="39"/>
      <c r="B662" s="40"/>
      <c r="C662" s="41"/>
      <c r="D662" s="232" t="s">
        <v>165</v>
      </c>
      <c r="E662" s="41"/>
      <c r="F662" s="259" t="s">
        <v>480</v>
      </c>
      <c r="G662" s="41"/>
      <c r="H662" s="41"/>
      <c r="I662" s="234"/>
      <c r="J662" s="41"/>
      <c r="K662" s="41"/>
      <c r="L662" s="45"/>
      <c r="M662" s="235"/>
      <c r="N662" s="236"/>
      <c r="O662" s="92"/>
      <c r="P662" s="92"/>
      <c r="Q662" s="92"/>
      <c r="R662" s="92"/>
      <c r="S662" s="92"/>
      <c r="T662" s="93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165</v>
      </c>
      <c r="AU662" s="18" t="s">
        <v>86</v>
      </c>
    </row>
    <row r="663" s="13" customFormat="1">
      <c r="A663" s="13"/>
      <c r="B663" s="237"/>
      <c r="C663" s="238"/>
      <c r="D663" s="232" t="s">
        <v>141</v>
      </c>
      <c r="E663" s="239" t="s">
        <v>1</v>
      </c>
      <c r="F663" s="240" t="s">
        <v>1353</v>
      </c>
      <c r="G663" s="238"/>
      <c r="H663" s="241">
        <v>1.2749999999999999</v>
      </c>
      <c r="I663" s="242"/>
      <c r="J663" s="238"/>
      <c r="K663" s="238"/>
      <c r="L663" s="243"/>
      <c r="M663" s="244"/>
      <c r="N663" s="245"/>
      <c r="O663" s="245"/>
      <c r="P663" s="245"/>
      <c r="Q663" s="245"/>
      <c r="R663" s="245"/>
      <c r="S663" s="245"/>
      <c r="T663" s="246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7" t="s">
        <v>141</v>
      </c>
      <c r="AU663" s="247" t="s">
        <v>86</v>
      </c>
      <c r="AV663" s="13" t="s">
        <v>86</v>
      </c>
      <c r="AW663" s="13" t="s">
        <v>32</v>
      </c>
      <c r="AX663" s="13" t="s">
        <v>77</v>
      </c>
      <c r="AY663" s="247" t="s">
        <v>131</v>
      </c>
    </row>
    <row r="664" s="13" customFormat="1">
      <c r="A664" s="13"/>
      <c r="B664" s="237"/>
      <c r="C664" s="238"/>
      <c r="D664" s="232" t="s">
        <v>141</v>
      </c>
      <c r="E664" s="239" t="s">
        <v>1</v>
      </c>
      <c r="F664" s="240" t="s">
        <v>1354</v>
      </c>
      <c r="G664" s="238"/>
      <c r="H664" s="241">
        <v>0.75</v>
      </c>
      <c r="I664" s="242"/>
      <c r="J664" s="238"/>
      <c r="K664" s="238"/>
      <c r="L664" s="243"/>
      <c r="M664" s="244"/>
      <c r="N664" s="245"/>
      <c r="O664" s="245"/>
      <c r="P664" s="245"/>
      <c r="Q664" s="245"/>
      <c r="R664" s="245"/>
      <c r="S664" s="245"/>
      <c r="T664" s="246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7" t="s">
        <v>141</v>
      </c>
      <c r="AU664" s="247" t="s">
        <v>86</v>
      </c>
      <c r="AV664" s="13" t="s">
        <v>86</v>
      </c>
      <c r="AW664" s="13" t="s">
        <v>32</v>
      </c>
      <c r="AX664" s="13" t="s">
        <v>77</v>
      </c>
      <c r="AY664" s="247" t="s">
        <v>131</v>
      </c>
    </row>
    <row r="665" s="14" customFormat="1">
      <c r="A665" s="14"/>
      <c r="B665" s="248"/>
      <c r="C665" s="249"/>
      <c r="D665" s="232" t="s">
        <v>141</v>
      </c>
      <c r="E665" s="250" t="s">
        <v>1</v>
      </c>
      <c r="F665" s="251" t="s">
        <v>159</v>
      </c>
      <c r="G665" s="249"/>
      <c r="H665" s="252">
        <v>2.0249999999999999</v>
      </c>
      <c r="I665" s="253"/>
      <c r="J665" s="249"/>
      <c r="K665" s="249"/>
      <c r="L665" s="254"/>
      <c r="M665" s="255"/>
      <c r="N665" s="256"/>
      <c r="O665" s="256"/>
      <c r="P665" s="256"/>
      <c r="Q665" s="256"/>
      <c r="R665" s="256"/>
      <c r="S665" s="256"/>
      <c r="T665" s="257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8" t="s">
        <v>141</v>
      </c>
      <c r="AU665" s="258" t="s">
        <v>86</v>
      </c>
      <c r="AV665" s="14" t="s">
        <v>137</v>
      </c>
      <c r="AW665" s="14" t="s">
        <v>32</v>
      </c>
      <c r="AX665" s="14" t="s">
        <v>77</v>
      </c>
      <c r="AY665" s="258" t="s">
        <v>131</v>
      </c>
    </row>
    <row r="666" s="13" customFormat="1">
      <c r="A666" s="13"/>
      <c r="B666" s="237"/>
      <c r="C666" s="238"/>
      <c r="D666" s="232" t="s">
        <v>141</v>
      </c>
      <c r="E666" s="239" t="s">
        <v>1</v>
      </c>
      <c r="F666" s="240" t="s">
        <v>1355</v>
      </c>
      <c r="G666" s="238"/>
      <c r="H666" s="241">
        <v>2.101</v>
      </c>
      <c r="I666" s="242"/>
      <c r="J666" s="238"/>
      <c r="K666" s="238"/>
      <c r="L666" s="243"/>
      <c r="M666" s="244"/>
      <c r="N666" s="245"/>
      <c r="O666" s="245"/>
      <c r="P666" s="245"/>
      <c r="Q666" s="245"/>
      <c r="R666" s="245"/>
      <c r="S666" s="245"/>
      <c r="T666" s="246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7" t="s">
        <v>141</v>
      </c>
      <c r="AU666" s="247" t="s">
        <v>86</v>
      </c>
      <c r="AV666" s="13" t="s">
        <v>86</v>
      </c>
      <c r="AW666" s="13" t="s">
        <v>32</v>
      </c>
      <c r="AX666" s="13" t="s">
        <v>77</v>
      </c>
      <c r="AY666" s="247" t="s">
        <v>131</v>
      </c>
    </row>
    <row r="667" s="13" customFormat="1">
      <c r="A667" s="13"/>
      <c r="B667" s="237"/>
      <c r="C667" s="238"/>
      <c r="D667" s="232" t="s">
        <v>141</v>
      </c>
      <c r="E667" s="239" t="s">
        <v>1</v>
      </c>
      <c r="F667" s="240" t="s">
        <v>1320</v>
      </c>
      <c r="G667" s="238"/>
      <c r="H667" s="241">
        <v>2.1000000000000001</v>
      </c>
      <c r="I667" s="242"/>
      <c r="J667" s="238"/>
      <c r="K667" s="238"/>
      <c r="L667" s="243"/>
      <c r="M667" s="244"/>
      <c r="N667" s="245"/>
      <c r="O667" s="245"/>
      <c r="P667" s="245"/>
      <c r="Q667" s="245"/>
      <c r="R667" s="245"/>
      <c r="S667" s="245"/>
      <c r="T667" s="246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7" t="s">
        <v>141</v>
      </c>
      <c r="AU667" s="247" t="s">
        <v>86</v>
      </c>
      <c r="AV667" s="13" t="s">
        <v>86</v>
      </c>
      <c r="AW667" s="13" t="s">
        <v>32</v>
      </c>
      <c r="AX667" s="13" t="s">
        <v>82</v>
      </c>
      <c r="AY667" s="247" t="s">
        <v>131</v>
      </c>
    </row>
    <row r="668" s="2" customFormat="1" ht="24.15" customHeight="1">
      <c r="A668" s="39"/>
      <c r="B668" s="40"/>
      <c r="C668" s="219" t="s">
        <v>747</v>
      </c>
      <c r="D668" s="219" t="s">
        <v>133</v>
      </c>
      <c r="E668" s="220" t="s">
        <v>486</v>
      </c>
      <c r="F668" s="221" t="s">
        <v>487</v>
      </c>
      <c r="G668" s="222" t="s">
        <v>136</v>
      </c>
      <c r="H668" s="223">
        <v>16.199999999999999</v>
      </c>
      <c r="I668" s="224"/>
      <c r="J668" s="225">
        <f>ROUND(I668*H668,2)</f>
        <v>0</v>
      </c>
      <c r="K668" s="221" t="s">
        <v>155</v>
      </c>
      <c r="L668" s="45"/>
      <c r="M668" s="226" t="s">
        <v>1</v>
      </c>
      <c r="N668" s="227" t="s">
        <v>42</v>
      </c>
      <c r="O668" s="92"/>
      <c r="P668" s="228">
        <f>O668*H668</f>
        <v>0</v>
      </c>
      <c r="Q668" s="228">
        <v>0.00545</v>
      </c>
      <c r="R668" s="228">
        <f>Q668*H668</f>
        <v>0.088289999999999993</v>
      </c>
      <c r="S668" s="228">
        <v>0</v>
      </c>
      <c r="T668" s="229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0" t="s">
        <v>137</v>
      </c>
      <c r="AT668" s="230" t="s">
        <v>133</v>
      </c>
      <c r="AU668" s="230" t="s">
        <v>86</v>
      </c>
      <c r="AY668" s="18" t="s">
        <v>131</v>
      </c>
      <c r="BE668" s="231">
        <f>IF(N668="základní",J668,0)</f>
        <v>0</v>
      </c>
      <c r="BF668" s="231">
        <f>IF(N668="snížená",J668,0)</f>
        <v>0</v>
      </c>
      <c r="BG668" s="231">
        <f>IF(N668="zákl. přenesená",J668,0)</f>
        <v>0</v>
      </c>
      <c r="BH668" s="231">
        <f>IF(N668="sníž. přenesená",J668,0)</f>
        <v>0</v>
      </c>
      <c r="BI668" s="231">
        <f>IF(N668="nulová",J668,0)</f>
        <v>0</v>
      </c>
      <c r="BJ668" s="18" t="s">
        <v>82</v>
      </c>
      <c r="BK668" s="231">
        <f>ROUND(I668*H668,2)</f>
        <v>0</v>
      </c>
      <c r="BL668" s="18" t="s">
        <v>137</v>
      </c>
      <c r="BM668" s="230" t="s">
        <v>1356</v>
      </c>
    </row>
    <row r="669" s="2" customFormat="1">
      <c r="A669" s="39"/>
      <c r="B669" s="40"/>
      <c r="C669" s="41"/>
      <c r="D669" s="232" t="s">
        <v>139</v>
      </c>
      <c r="E669" s="41"/>
      <c r="F669" s="233" t="s">
        <v>489</v>
      </c>
      <c r="G669" s="41"/>
      <c r="H669" s="41"/>
      <c r="I669" s="234"/>
      <c r="J669" s="41"/>
      <c r="K669" s="41"/>
      <c r="L669" s="45"/>
      <c r="M669" s="235"/>
      <c r="N669" s="236"/>
      <c r="O669" s="92"/>
      <c r="P669" s="92"/>
      <c r="Q669" s="92"/>
      <c r="R669" s="92"/>
      <c r="S669" s="92"/>
      <c r="T669" s="93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139</v>
      </c>
      <c r="AU669" s="18" t="s">
        <v>86</v>
      </c>
    </row>
    <row r="670" s="13" customFormat="1">
      <c r="A670" s="13"/>
      <c r="B670" s="237"/>
      <c r="C670" s="238"/>
      <c r="D670" s="232" t="s">
        <v>141</v>
      </c>
      <c r="E670" s="239" t="s">
        <v>1</v>
      </c>
      <c r="F670" s="240" t="s">
        <v>1357</v>
      </c>
      <c r="G670" s="238"/>
      <c r="H670" s="241">
        <v>10.199999999999999</v>
      </c>
      <c r="I670" s="242"/>
      <c r="J670" s="238"/>
      <c r="K670" s="238"/>
      <c r="L670" s="243"/>
      <c r="M670" s="244"/>
      <c r="N670" s="245"/>
      <c r="O670" s="245"/>
      <c r="P670" s="245"/>
      <c r="Q670" s="245"/>
      <c r="R670" s="245"/>
      <c r="S670" s="245"/>
      <c r="T670" s="246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7" t="s">
        <v>141</v>
      </c>
      <c r="AU670" s="247" t="s">
        <v>86</v>
      </c>
      <c r="AV670" s="13" t="s">
        <v>86</v>
      </c>
      <c r="AW670" s="13" t="s">
        <v>32</v>
      </c>
      <c r="AX670" s="13" t="s">
        <v>77</v>
      </c>
      <c r="AY670" s="247" t="s">
        <v>131</v>
      </c>
    </row>
    <row r="671" s="13" customFormat="1">
      <c r="A671" s="13"/>
      <c r="B671" s="237"/>
      <c r="C671" s="238"/>
      <c r="D671" s="232" t="s">
        <v>141</v>
      </c>
      <c r="E671" s="239" t="s">
        <v>1</v>
      </c>
      <c r="F671" s="240" t="s">
        <v>1358</v>
      </c>
      <c r="G671" s="238"/>
      <c r="H671" s="241">
        <v>6</v>
      </c>
      <c r="I671" s="242"/>
      <c r="J671" s="238"/>
      <c r="K671" s="238"/>
      <c r="L671" s="243"/>
      <c r="M671" s="244"/>
      <c r="N671" s="245"/>
      <c r="O671" s="245"/>
      <c r="P671" s="245"/>
      <c r="Q671" s="245"/>
      <c r="R671" s="245"/>
      <c r="S671" s="245"/>
      <c r="T671" s="246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7" t="s">
        <v>141</v>
      </c>
      <c r="AU671" s="247" t="s">
        <v>86</v>
      </c>
      <c r="AV671" s="13" t="s">
        <v>86</v>
      </c>
      <c r="AW671" s="13" t="s">
        <v>32</v>
      </c>
      <c r="AX671" s="13" t="s">
        <v>77</v>
      </c>
      <c r="AY671" s="247" t="s">
        <v>131</v>
      </c>
    </row>
    <row r="672" s="14" customFormat="1">
      <c r="A672" s="14"/>
      <c r="B672" s="248"/>
      <c r="C672" s="249"/>
      <c r="D672" s="232" t="s">
        <v>141</v>
      </c>
      <c r="E672" s="250" t="s">
        <v>1</v>
      </c>
      <c r="F672" s="251" t="s">
        <v>159</v>
      </c>
      <c r="G672" s="249"/>
      <c r="H672" s="252">
        <v>16.199999999999999</v>
      </c>
      <c r="I672" s="253"/>
      <c r="J672" s="249"/>
      <c r="K672" s="249"/>
      <c r="L672" s="254"/>
      <c r="M672" s="255"/>
      <c r="N672" s="256"/>
      <c r="O672" s="256"/>
      <c r="P672" s="256"/>
      <c r="Q672" s="256"/>
      <c r="R672" s="256"/>
      <c r="S672" s="256"/>
      <c r="T672" s="257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8" t="s">
        <v>141</v>
      </c>
      <c r="AU672" s="258" t="s">
        <v>86</v>
      </c>
      <c r="AV672" s="14" t="s">
        <v>137</v>
      </c>
      <c r="AW672" s="14" t="s">
        <v>32</v>
      </c>
      <c r="AX672" s="14" t="s">
        <v>82</v>
      </c>
      <c r="AY672" s="258" t="s">
        <v>131</v>
      </c>
    </row>
    <row r="673" s="2" customFormat="1" ht="24.15" customHeight="1">
      <c r="A673" s="39"/>
      <c r="B673" s="40"/>
      <c r="C673" s="219" t="s">
        <v>752</v>
      </c>
      <c r="D673" s="219" t="s">
        <v>133</v>
      </c>
      <c r="E673" s="220" t="s">
        <v>493</v>
      </c>
      <c r="F673" s="221" t="s">
        <v>494</v>
      </c>
      <c r="G673" s="222" t="s">
        <v>136</v>
      </c>
      <c r="H673" s="223">
        <v>16.199999999999999</v>
      </c>
      <c r="I673" s="224"/>
      <c r="J673" s="225">
        <f>ROUND(I673*H673,2)</f>
        <v>0</v>
      </c>
      <c r="K673" s="221" t="s">
        <v>155</v>
      </c>
      <c r="L673" s="45"/>
      <c r="M673" s="226" t="s">
        <v>1</v>
      </c>
      <c r="N673" s="227" t="s">
        <v>42</v>
      </c>
      <c r="O673" s="92"/>
      <c r="P673" s="228">
        <f>O673*H673</f>
        <v>0</v>
      </c>
      <c r="Q673" s="228">
        <v>0</v>
      </c>
      <c r="R673" s="228">
        <f>Q673*H673</f>
        <v>0</v>
      </c>
      <c r="S673" s="228">
        <v>0</v>
      </c>
      <c r="T673" s="229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30" t="s">
        <v>137</v>
      </c>
      <c r="AT673" s="230" t="s">
        <v>133</v>
      </c>
      <c r="AU673" s="230" t="s">
        <v>86</v>
      </c>
      <c r="AY673" s="18" t="s">
        <v>131</v>
      </c>
      <c r="BE673" s="231">
        <f>IF(N673="základní",J673,0)</f>
        <v>0</v>
      </c>
      <c r="BF673" s="231">
        <f>IF(N673="snížená",J673,0)</f>
        <v>0</v>
      </c>
      <c r="BG673" s="231">
        <f>IF(N673="zákl. přenesená",J673,0)</f>
        <v>0</v>
      </c>
      <c r="BH673" s="231">
        <f>IF(N673="sníž. přenesená",J673,0)</f>
        <v>0</v>
      </c>
      <c r="BI673" s="231">
        <f>IF(N673="nulová",J673,0)</f>
        <v>0</v>
      </c>
      <c r="BJ673" s="18" t="s">
        <v>82</v>
      </c>
      <c r="BK673" s="231">
        <f>ROUND(I673*H673,2)</f>
        <v>0</v>
      </c>
      <c r="BL673" s="18" t="s">
        <v>137</v>
      </c>
      <c r="BM673" s="230" t="s">
        <v>1359</v>
      </c>
    </row>
    <row r="674" s="2" customFormat="1">
      <c r="A674" s="39"/>
      <c r="B674" s="40"/>
      <c r="C674" s="41"/>
      <c r="D674" s="232" t="s">
        <v>139</v>
      </c>
      <c r="E674" s="41"/>
      <c r="F674" s="233" t="s">
        <v>496</v>
      </c>
      <c r="G674" s="41"/>
      <c r="H674" s="41"/>
      <c r="I674" s="234"/>
      <c r="J674" s="41"/>
      <c r="K674" s="41"/>
      <c r="L674" s="45"/>
      <c r="M674" s="235"/>
      <c r="N674" s="236"/>
      <c r="O674" s="92"/>
      <c r="P674" s="92"/>
      <c r="Q674" s="92"/>
      <c r="R674" s="92"/>
      <c r="S674" s="92"/>
      <c r="T674" s="93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T674" s="18" t="s">
        <v>139</v>
      </c>
      <c r="AU674" s="18" t="s">
        <v>86</v>
      </c>
    </row>
    <row r="675" s="2" customFormat="1" ht="24.15" customHeight="1">
      <c r="A675" s="39"/>
      <c r="B675" s="40"/>
      <c r="C675" s="219" t="s">
        <v>756</v>
      </c>
      <c r="D675" s="219" t="s">
        <v>133</v>
      </c>
      <c r="E675" s="220" t="s">
        <v>1360</v>
      </c>
      <c r="F675" s="221" t="s">
        <v>1361</v>
      </c>
      <c r="G675" s="222" t="s">
        <v>298</v>
      </c>
      <c r="H675" s="223">
        <v>1</v>
      </c>
      <c r="I675" s="224"/>
      <c r="J675" s="225">
        <f>ROUND(I675*H675,2)</f>
        <v>0</v>
      </c>
      <c r="K675" s="221" t="s">
        <v>155</v>
      </c>
      <c r="L675" s="45"/>
      <c r="M675" s="226" t="s">
        <v>1</v>
      </c>
      <c r="N675" s="227" t="s">
        <v>42</v>
      </c>
      <c r="O675" s="92"/>
      <c r="P675" s="228">
        <f>O675*H675</f>
        <v>0</v>
      </c>
      <c r="Q675" s="228">
        <v>0.010189999999999999</v>
      </c>
      <c r="R675" s="228">
        <f>Q675*H675</f>
        <v>0.010189999999999999</v>
      </c>
      <c r="S675" s="228">
        <v>0</v>
      </c>
      <c r="T675" s="229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0" t="s">
        <v>137</v>
      </c>
      <c r="AT675" s="230" t="s">
        <v>133</v>
      </c>
      <c r="AU675" s="230" t="s">
        <v>86</v>
      </c>
      <c r="AY675" s="18" t="s">
        <v>131</v>
      </c>
      <c r="BE675" s="231">
        <f>IF(N675="základní",J675,0)</f>
        <v>0</v>
      </c>
      <c r="BF675" s="231">
        <f>IF(N675="snížená",J675,0)</f>
        <v>0</v>
      </c>
      <c r="BG675" s="231">
        <f>IF(N675="zákl. přenesená",J675,0)</f>
        <v>0</v>
      </c>
      <c r="BH675" s="231">
        <f>IF(N675="sníž. přenesená",J675,0)</f>
        <v>0</v>
      </c>
      <c r="BI675" s="231">
        <f>IF(N675="nulová",J675,0)</f>
        <v>0</v>
      </c>
      <c r="BJ675" s="18" t="s">
        <v>82</v>
      </c>
      <c r="BK675" s="231">
        <f>ROUND(I675*H675,2)</f>
        <v>0</v>
      </c>
      <c r="BL675" s="18" t="s">
        <v>137</v>
      </c>
      <c r="BM675" s="230" t="s">
        <v>1362</v>
      </c>
    </row>
    <row r="676" s="2" customFormat="1">
      <c r="A676" s="39"/>
      <c r="B676" s="40"/>
      <c r="C676" s="41"/>
      <c r="D676" s="232" t="s">
        <v>139</v>
      </c>
      <c r="E676" s="41"/>
      <c r="F676" s="233" t="s">
        <v>1361</v>
      </c>
      <c r="G676" s="41"/>
      <c r="H676" s="41"/>
      <c r="I676" s="234"/>
      <c r="J676" s="41"/>
      <c r="K676" s="41"/>
      <c r="L676" s="45"/>
      <c r="M676" s="235"/>
      <c r="N676" s="236"/>
      <c r="O676" s="92"/>
      <c r="P676" s="92"/>
      <c r="Q676" s="92"/>
      <c r="R676" s="92"/>
      <c r="S676" s="92"/>
      <c r="T676" s="93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139</v>
      </c>
      <c r="AU676" s="18" t="s">
        <v>86</v>
      </c>
    </row>
    <row r="677" s="13" customFormat="1">
      <c r="A677" s="13"/>
      <c r="B677" s="237"/>
      <c r="C677" s="238"/>
      <c r="D677" s="232" t="s">
        <v>141</v>
      </c>
      <c r="E677" s="239" t="s">
        <v>1</v>
      </c>
      <c r="F677" s="240" t="s">
        <v>1120</v>
      </c>
      <c r="G677" s="238"/>
      <c r="H677" s="241">
        <v>1</v>
      </c>
      <c r="I677" s="242"/>
      <c r="J677" s="238"/>
      <c r="K677" s="238"/>
      <c r="L677" s="243"/>
      <c r="M677" s="244"/>
      <c r="N677" s="245"/>
      <c r="O677" s="245"/>
      <c r="P677" s="245"/>
      <c r="Q677" s="245"/>
      <c r="R677" s="245"/>
      <c r="S677" s="245"/>
      <c r="T677" s="246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7" t="s">
        <v>141</v>
      </c>
      <c r="AU677" s="247" t="s">
        <v>86</v>
      </c>
      <c r="AV677" s="13" t="s">
        <v>86</v>
      </c>
      <c r="AW677" s="13" t="s">
        <v>32</v>
      </c>
      <c r="AX677" s="13" t="s">
        <v>82</v>
      </c>
      <c r="AY677" s="247" t="s">
        <v>131</v>
      </c>
    </row>
    <row r="678" s="2" customFormat="1" ht="24.15" customHeight="1">
      <c r="A678" s="39"/>
      <c r="B678" s="40"/>
      <c r="C678" s="260" t="s">
        <v>760</v>
      </c>
      <c r="D678" s="260" t="s">
        <v>232</v>
      </c>
      <c r="E678" s="261" t="s">
        <v>1363</v>
      </c>
      <c r="F678" s="262" t="s">
        <v>1364</v>
      </c>
      <c r="G678" s="263" t="s">
        <v>298</v>
      </c>
      <c r="H678" s="264">
        <v>1.01</v>
      </c>
      <c r="I678" s="265"/>
      <c r="J678" s="266">
        <f>ROUND(I678*H678,2)</f>
        <v>0</v>
      </c>
      <c r="K678" s="262" t="s">
        <v>1</v>
      </c>
      <c r="L678" s="267"/>
      <c r="M678" s="268" t="s">
        <v>1</v>
      </c>
      <c r="N678" s="269" t="s">
        <v>42</v>
      </c>
      <c r="O678" s="92"/>
      <c r="P678" s="228">
        <f>O678*H678</f>
        <v>0</v>
      </c>
      <c r="Q678" s="228">
        <v>0.69999999999999996</v>
      </c>
      <c r="R678" s="228">
        <f>Q678*H678</f>
        <v>0.70699999999999996</v>
      </c>
      <c r="S678" s="228">
        <v>0</v>
      </c>
      <c r="T678" s="229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0" t="s">
        <v>183</v>
      </c>
      <c r="AT678" s="230" t="s">
        <v>232</v>
      </c>
      <c r="AU678" s="230" t="s">
        <v>86</v>
      </c>
      <c r="AY678" s="18" t="s">
        <v>131</v>
      </c>
      <c r="BE678" s="231">
        <f>IF(N678="základní",J678,0)</f>
        <v>0</v>
      </c>
      <c r="BF678" s="231">
        <f>IF(N678="snížená",J678,0)</f>
        <v>0</v>
      </c>
      <c r="BG678" s="231">
        <f>IF(N678="zákl. přenesená",J678,0)</f>
        <v>0</v>
      </c>
      <c r="BH678" s="231">
        <f>IF(N678="sníž. přenesená",J678,0)</f>
        <v>0</v>
      </c>
      <c r="BI678" s="231">
        <f>IF(N678="nulová",J678,0)</f>
        <v>0</v>
      </c>
      <c r="BJ678" s="18" t="s">
        <v>82</v>
      </c>
      <c r="BK678" s="231">
        <f>ROUND(I678*H678,2)</f>
        <v>0</v>
      </c>
      <c r="BL678" s="18" t="s">
        <v>137</v>
      </c>
      <c r="BM678" s="230" t="s">
        <v>1365</v>
      </c>
    </row>
    <row r="679" s="2" customFormat="1">
      <c r="A679" s="39"/>
      <c r="B679" s="40"/>
      <c r="C679" s="41"/>
      <c r="D679" s="232" t="s">
        <v>139</v>
      </c>
      <c r="E679" s="41"/>
      <c r="F679" s="233" t="s">
        <v>1364</v>
      </c>
      <c r="G679" s="41"/>
      <c r="H679" s="41"/>
      <c r="I679" s="234"/>
      <c r="J679" s="41"/>
      <c r="K679" s="41"/>
      <c r="L679" s="45"/>
      <c r="M679" s="235"/>
      <c r="N679" s="236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139</v>
      </c>
      <c r="AU679" s="18" t="s">
        <v>86</v>
      </c>
    </row>
    <row r="680" s="13" customFormat="1">
      <c r="A680" s="13"/>
      <c r="B680" s="237"/>
      <c r="C680" s="238"/>
      <c r="D680" s="232" t="s">
        <v>141</v>
      </c>
      <c r="E680" s="239" t="s">
        <v>1</v>
      </c>
      <c r="F680" s="240" t="s">
        <v>1126</v>
      </c>
      <c r="G680" s="238"/>
      <c r="H680" s="241">
        <v>1.01</v>
      </c>
      <c r="I680" s="242"/>
      <c r="J680" s="238"/>
      <c r="K680" s="238"/>
      <c r="L680" s="243"/>
      <c r="M680" s="244"/>
      <c r="N680" s="245"/>
      <c r="O680" s="245"/>
      <c r="P680" s="245"/>
      <c r="Q680" s="245"/>
      <c r="R680" s="245"/>
      <c r="S680" s="245"/>
      <c r="T680" s="246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7" t="s">
        <v>141</v>
      </c>
      <c r="AU680" s="247" t="s">
        <v>86</v>
      </c>
      <c r="AV680" s="13" t="s">
        <v>86</v>
      </c>
      <c r="AW680" s="13" t="s">
        <v>32</v>
      </c>
      <c r="AX680" s="13" t="s">
        <v>82</v>
      </c>
      <c r="AY680" s="247" t="s">
        <v>131</v>
      </c>
    </row>
    <row r="681" s="2" customFormat="1" ht="24.15" customHeight="1">
      <c r="A681" s="39"/>
      <c r="B681" s="40"/>
      <c r="C681" s="219" t="s">
        <v>765</v>
      </c>
      <c r="D681" s="219" t="s">
        <v>133</v>
      </c>
      <c r="E681" s="220" t="s">
        <v>1366</v>
      </c>
      <c r="F681" s="221" t="s">
        <v>1367</v>
      </c>
      <c r="G681" s="222" t="s">
        <v>298</v>
      </c>
      <c r="H681" s="223">
        <v>1.01</v>
      </c>
      <c r="I681" s="224"/>
      <c r="J681" s="225">
        <f>ROUND(I681*H681,2)</f>
        <v>0</v>
      </c>
      <c r="K681" s="221" t="s">
        <v>155</v>
      </c>
      <c r="L681" s="45"/>
      <c r="M681" s="226" t="s">
        <v>1</v>
      </c>
      <c r="N681" s="227" t="s">
        <v>42</v>
      </c>
      <c r="O681" s="92"/>
      <c r="P681" s="228">
        <f>O681*H681</f>
        <v>0</v>
      </c>
      <c r="Q681" s="228">
        <v>0.039269999999999999</v>
      </c>
      <c r="R681" s="228">
        <f>Q681*H681</f>
        <v>0.039662700000000002</v>
      </c>
      <c r="S681" s="228">
        <v>0</v>
      </c>
      <c r="T681" s="229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0" t="s">
        <v>137</v>
      </c>
      <c r="AT681" s="230" t="s">
        <v>133</v>
      </c>
      <c r="AU681" s="230" t="s">
        <v>86</v>
      </c>
      <c r="AY681" s="18" t="s">
        <v>131</v>
      </c>
      <c r="BE681" s="231">
        <f>IF(N681="základní",J681,0)</f>
        <v>0</v>
      </c>
      <c r="BF681" s="231">
        <f>IF(N681="snížená",J681,0)</f>
        <v>0</v>
      </c>
      <c r="BG681" s="231">
        <f>IF(N681="zákl. přenesená",J681,0)</f>
        <v>0</v>
      </c>
      <c r="BH681" s="231">
        <f>IF(N681="sníž. přenesená",J681,0)</f>
        <v>0</v>
      </c>
      <c r="BI681" s="231">
        <f>IF(N681="nulová",J681,0)</f>
        <v>0</v>
      </c>
      <c r="BJ681" s="18" t="s">
        <v>82</v>
      </c>
      <c r="BK681" s="231">
        <f>ROUND(I681*H681,2)</f>
        <v>0</v>
      </c>
      <c r="BL681" s="18" t="s">
        <v>137</v>
      </c>
      <c r="BM681" s="230" t="s">
        <v>1368</v>
      </c>
    </row>
    <row r="682" s="2" customFormat="1">
      <c r="A682" s="39"/>
      <c r="B682" s="40"/>
      <c r="C682" s="41"/>
      <c r="D682" s="232" t="s">
        <v>139</v>
      </c>
      <c r="E682" s="41"/>
      <c r="F682" s="233" t="s">
        <v>1367</v>
      </c>
      <c r="G682" s="41"/>
      <c r="H682" s="41"/>
      <c r="I682" s="234"/>
      <c r="J682" s="41"/>
      <c r="K682" s="41"/>
      <c r="L682" s="45"/>
      <c r="M682" s="235"/>
      <c r="N682" s="236"/>
      <c r="O682" s="92"/>
      <c r="P682" s="92"/>
      <c r="Q682" s="92"/>
      <c r="R682" s="92"/>
      <c r="S682" s="92"/>
      <c r="T682" s="93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139</v>
      </c>
      <c r="AU682" s="18" t="s">
        <v>86</v>
      </c>
    </row>
    <row r="683" s="2" customFormat="1" ht="24.15" customHeight="1">
      <c r="A683" s="39"/>
      <c r="B683" s="40"/>
      <c r="C683" s="260" t="s">
        <v>770</v>
      </c>
      <c r="D683" s="260" t="s">
        <v>232</v>
      </c>
      <c r="E683" s="261" t="s">
        <v>1369</v>
      </c>
      <c r="F683" s="262" t="s">
        <v>1370</v>
      </c>
      <c r="G683" s="263" t="s">
        <v>298</v>
      </c>
      <c r="H683" s="264">
        <v>1.01</v>
      </c>
      <c r="I683" s="265"/>
      <c r="J683" s="266">
        <f>ROUND(I683*H683,2)</f>
        <v>0</v>
      </c>
      <c r="K683" s="262" t="s">
        <v>1</v>
      </c>
      <c r="L683" s="267"/>
      <c r="M683" s="268" t="s">
        <v>1</v>
      </c>
      <c r="N683" s="269" t="s">
        <v>42</v>
      </c>
      <c r="O683" s="92"/>
      <c r="P683" s="228">
        <f>O683*H683</f>
        <v>0</v>
      </c>
      <c r="Q683" s="228">
        <v>0.52100000000000002</v>
      </c>
      <c r="R683" s="228">
        <f>Q683*H683</f>
        <v>0.52621000000000007</v>
      </c>
      <c r="S683" s="228">
        <v>0</v>
      </c>
      <c r="T683" s="229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30" t="s">
        <v>183</v>
      </c>
      <c r="AT683" s="230" t="s">
        <v>232</v>
      </c>
      <c r="AU683" s="230" t="s">
        <v>86</v>
      </c>
      <c r="AY683" s="18" t="s">
        <v>131</v>
      </c>
      <c r="BE683" s="231">
        <f>IF(N683="základní",J683,0)</f>
        <v>0</v>
      </c>
      <c r="BF683" s="231">
        <f>IF(N683="snížená",J683,0)</f>
        <v>0</v>
      </c>
      <c r="BG683" s="231">
        <f>IF(N683="zákl. přenesená",J683,0)</f>
        <v>0</v>
      </c>
      <c r="BH683" s="231">
        <f>IF(N683="sníž. přenesená",J683,0)</f>
        <v>0</v>
      </c>
      <c r="BI683" s="231">
        <f>IF(N683="nulová",J683,0)</f>
        <v>0</v>
      </c>
      <c r="BJ683" s="18" t="s">
        <v>82</v>
      </c>
      <c r="BK683" s="231">
        <f>ROUND(I683*H683,2)</f>
        <v>0</v>
      </c>
      <c r="BL683" s="18" t="s">
        <v>137</v>
      </c>
      <c r="BM683" s="230" t="s">
        <v>1371</v>
      </c>
    </row>
    <row r="684" s="2" customFormat="1">
      <c r="A684" s="39"/>
      <c r="B684" s="40"/>
      <c r="C684" s="41"/>
      <c r="D684" s="232" t="s">
        <v>139</v>
      </c>
      <c r="E684" s="41"/>
      <c r="F684" s="233" t="s">
        <v>1372</v>
      </c>
      <c r="G684" s="41"/>
      <c r="H684" s="41"/>
      <c r="I684" s="234"/>
      <c r="J684" s="41"/>
      <c r="K684" s="41"/>
      <c r="L684" s="45"/>
      <c r="M684" s="235"/>
      <c r="N684" s="236"/>
      <c r="O684" s="92"/>
      <c r="P684" s="92"/>
      <c r="Q684" s="92"/>
      <c r="R684" s="92"/>
      <c r="S684" s="92"/>
      <c r="T684" s="93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139</v>
      </c>
      <c r="AU684" s="18" t="s">
        <v>86</v>
      </c>
    </row>
    <row r="685" s="13" customFormat="1">
      <c r="A685" s="13"/>
      <c r="B685" s="237"/>
      <c r="C685" s="238"/>
      <c r="D685" s="232" t="s">
        <v>141</v>
      </c>
      <c r="E685" s="239" t="s">
        <v>1</v>
      </c>
      <c r="F685" s="240" t="s">
        <v>1126</v>
      </c>
      <c r="G685" s="238"/>
      <c r="H685" s="241">
        <v>1.01</v>
      </c>
      <c r="I685" s="242"/>
      <c r="J685" s="238"/>
      <c r="K685" s="238"/>
      <c r="L685" s="243"/>
      <c r="M685" s="244"/>
      <c r="N685" s="245"/>
      <c r="O685" s="245"/>
      <c r="P685" s="245"/>
      <c r="Q685" s="245"/>
      <c r="R685" s="245"/>
      <c r="S685" s="245"/>
      <c r="T685" s="246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7" t="s">
        <v>141</v>
      </c>
      <c r="AU685" s="247" t="s">
        <v>86</v>
      </c>
      <c r="AV685" s="13" t="s">
        <v>86</v>
      </c>
      <c r="AW685" s="13" t="s">
        <v>32</v>
      </c>
      <c r="AX685" s="13" t="s">
        <v>82</v>
      </c>
      <c r="AY685" s="247" t="s">
        <v>131</v>
      </c>
    </row>
    <row r="686" s="2" customFormat="1" ht="24.15" customHeight="1">
      <c r="A686" s="39"/>
      <c r="B686" s="40"/>
      <c r="C686" s="219" t="s">
        <v>775</v>
      </c>
      <c r="D686" s="219" t="s">
        <v>133</v>
      </c>
      <c r="E686" s="220" t="s">
        <v>504</v>
      </c>
      <c r="F686" s="221" t="s">
        <v>505</v>
      </c>
      <c r="G686" s="222" t="s">
        <v>298</v>
      </c>
      <c r="H686" s="223">
        <v>2</v>
      </c>
      <c r="I686" s="224"/>
      <c r="J686" s="225">
        <f>ROUND(I686*H686,2)</f>
        <v>0</v>
      </c>
      <c r="K686" s="221" t="s">
        <v>155</v>
      </c>
      <c r="L686" s="45"/>
      <c r="M686" s="226" t="s">
        <v>1</v>
      </c>
      <c r="N686" s="227" t="s">
        <v>42</v>
      </c>
      <c r="O686" s="92"/>
      <c r="P686" s="228">
        <f>O686*H686</f>
        <v>0</v>
      </c>
      <c r="Q686" s="228">
        <v>0.12422</v>
      </c>
      <c r="R686" s="228">
        <f>Q686*H686</f>
        <v>0.24843999999999999</v>
      </c>
      <c r="S686" s="228">
        <v>0</v>
      </c>
      <c r="T686" s="229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30" t="s">
        <v>137</v>
      </c>
      <c r="AT686" s="230" t="s">
        <v>133</v>
      </c>
      <c r="AU686" s="230" t="s">
        <v>86</v>
      </c>
      <c r="AY686" s="18" t="s">
        <v>131</v>
      </c>
      <c r="BE686" s="231">
        <f>IF(N686="základní",J686,0)</f>
        <v>0</v>
      </c>
      <c r="BF686" s="231">
        <f>IF(N686="snížená",J686,0)</f>
        <v>0</v>
      </c>
      <c r="BG686" s="231">
        <f>IF(N686="zákl. přenesená",J686,0)</f>
        <v>0</v>
      </c>
      <c r="BH686" s="231">
        <f>IF(N686="sníž. přenesená",J686,0)</f>
        <v>0</v>
      </c>
      <c r="BI686" s="231">
        <f>IF(N686="nulová",J686,0)</f>
        <v>0</v>
      </c>
      <c r="BJ686" s="18" t="s">
        <v>82</v>
      </c>
      <c r="BK686" s="231">
        <f>ROUND(I686*H686,2)</f>
        <v>0</v>
      </c>
      <c r="BL686" s="18" t="s">
        <v>137</v>
      </c>
      <c r="BM686" s="230" t="s">
        <v>1373</v>
      </c>
    </row>
    <row r="687" s="2" customFormat="1">
      <c r="A687" s="39"/>
      <c r="B687" s="40"/>
      <c r="C687" s="41"/>
      <c r="D687" s="232" t="s">
        <v>139</v>
      </c>
      <c r="E687" s="41"/>
      <c r="F687" s="233" t="s">
        <v>507</v>
      </c>
      <c r="G687" s="41"/>
      <c r="H687" s="41"/>
      <c r="I687" s="234"/>
      <c r="J687" s="41"/>
      <c r="K687" s="41"/>
      <c r="L687" s="45"/>
      <c r="M687" s="235"/>
      <c r="N687" s="236"/>
      <c r="O687" s="92"/>
      <c r="P687" s="92"/>
      <c r="Q687" s="92"/>
      <c r="R687" s="92"/>
      <c r="S687" s="92"/>
      <c r="T687" s="93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139</v>
      </c>
      <c r="AU687" s="18" t="s">
        <v>86</v>
      </c>
    </row>
    <row r="688" s="13" customFormat="1">
      <c r="A688" s="13"/>
      <c r="B688" s="237"/>
      <c r="C688" s="238"/>
      <c r="D688" s="232" t="s">
        <v>141</v>
      </c>
      <c r="E688" s="239" t="s">
        <v>1</v>
      </c>
      <c r="F688" s="240" t="s">
        <v>86</v>
      </c>
      <c r="G688" s="238"/>
      <c r="H688" s="241">
        <v>2</v>
      </c>
      <c r="I688" s="242"/>
      <c r="J688" s="238"/>
      <c r="K688" s="238"/>
      <c r="L688" s="243"/>
      <c r="M688" s="244"/>
      <c r="N688" s="245"/>
      <c r="O688" s="245"/>
      <c r="P688" s="245"/>
      <c r="Q688" s="245"/>
      <c r="R688" s="245"/>
      <c r="S688" s="245"/>
      <c r="T688" s="24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7" t="s">
        <v>141</v>
      </c>
      <c r="AU688" s="247" t="s">
        <v>86</v>
      </c>
      <c r="AV688" s="13" t="s">
        <v>86</v>
      </c>
      <c r="AW688" s="13" t="s">
        <v>32</v>
      </c>
      <c r="AX688" s="13" t="s">
        <v>82</v>
      </c>
      <c r="AY688" s="247" t="s">
        <v>131</v>
      </c>
    </row>
    <row r="689" s="2" customFormat="1" ht="21.75" customHeight="1">
      <c r="A689" s="39"/>
      <c r="B689" s="40"/>
      <c r="C689" s="260" t="s">
        <v>780</v>
      </c>
      <c r="D689" s="260" t="s">
        <v>232</v>
      </c>
      <c r="E689" s="261" t="s">
        <v>509</v>
      </c>
      <c r="F689" s="262" t="s">
        <v>510</v>
      </c>
      <c r="G689" s="263" t="s">
        <v>298</v>
      </c>
      <c r="H689" s="264">
        <v>2.02</v>
      </c>
      <c r="I689" s="265"/>
      <c r="J689" s="266">
        <f>ROUND(I689*H689,2)</f>
        <v>0</v>
      </c>
      <c r="K689" s="262" t="s">
        <v>155</v>
      </c>
      <c r="L689" s="267"/>
      <c r="M689" s="268" t="s">
        <v>1</v>
      </c>
      <c r="N689" s="269" t="s">
        <v>42</v>
      </c>
      <c r="O689" s="92"/>
      <c r="P689" s="228">
        <f>O689*H689</f>
        <v>0</v>
      </c>
      <c r="Q689" s="228">
        <v>0.067000000000000004</v>
      </c>
      <c r="R689" s="228">
        <f>Q689*H689</f>
        <v>0.13534000000000002</v>
      </c>
      <c r="S689" s="228">
        <v>0</v>
      </c>
      <c r="T689" s="229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30" t="s">
        <v>183</v>
      </c>
      <c r="AT689" s="230" t="s">
        <v>232</v>
      </c>
      <c r="AU689" s="230" t="s">
        <v>86</v>
      </c>
      <c r="AY689" s="18" t="s">
        <v>131</v>
      </c>
      <c r="BE689" s="231">
        <f>IF(N689="základní",J689,0)</f>
        <v>0</v>
      </c>
      <c r="BF689" s="231">
        <f>IF(N689="snížená",J689,0)</f>
        <v>0</v>
      </c>
      <c r="BG689" s="231">
        <f>IF(N689="zákl. přenesená",J689,0)</f>
        <v>0</v>
      </c>
      <c r="BH689" s="231">
        <f>IF(N689="sníž. přenesená",J689,0)</f>
        <v>0</v>
      </c>
      <c r="BI689" s="231">
        <f>IF(N689="nulová",J689,0)</f>
        <v>0</v>
      </c>
      <c r="BJ689" s="18" t="s">
        <v>82</v>
      </c>
      <c r="BK689" s="231">
        <f>ROUND(I689*H689,2)</f>
        <v>0</v>
      </c>
      <c r="BL689" s="18" t="s">
        <v>137</v>
      </c>
      <c r="BM689" s="230" t="s">
        <v>1374</v>
      </c>
    </row>
    <row r="690" s="2" customFormat="1">
      <c r="A690" s="39"/>
      <c r="B690" s="40"/>
      <c r="C690" s="41"/>
      <c r="D690" s="232" t="s">
        <v>139</v>
      </c>
      <c r="E690" s="41"/>
      <c r="F690" s="233" t="s">
        <v>510</v>
      </c>
      <c r="G690" s="41"/>
      <c r="H690" s="41"/>
      <c r="I690" s="234"/>
      <c r="J690" s="41"/>
      <c r="K690" s="41"/>
      <c r="L690" s="45"/>
      <c r="M690" s="235"/>
      <c r="N690" s="236"/>
      <c r="O690" s="92"/>
      <c r="P690" s="92"/>
      <c r="Q690" s="92"/>
      <c r="R690" s="92"/>
      <c r="S690" s="92"/>
      <c r="T690" s="93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T690" s="18" t="s">
        <v>139</v>
      </c>
      <c r="AU690" s="18" t="s">
        <v>86</v>
      </c>
    </row>
    <row r="691" s="13" customFormat="1">
      <c r="A691" s="13"/>
      <c r="B691" s="237"/>
      <c r="C691" s="238"/>
      <c r="D691" s="232" t="s">
        <v>141</v>
      </c>
      <c r="E691" s="239" t="s">
        <v>1</v>
      </c>
      <c r="F691" s="240" t="s">
        <v>1122</v>
      </c>
      <c r="G691" s="238"/>
      <c r="H691" s="241">
        <v>2.02</v>
      </c>
      <c r="I691" s="242"/>
      <c r="J691" s="238"/>
      <c r="K691" s="238"/>
      <c r="L691" s="243"/>
      <c r="M691" s="244"/>
      <c r="N691" s="245"/>
      <c r="O691" s="245"/>
      <c r="P691" s="245"/>
      <c r="Q691" s="245"/>
      <c r="R691" s="245"/>
      <c r="S691" s="245"/>
      <c r="T691" s="246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7" t="s">
        <v>141</v>
      </c>
      <c r="AU691" s="247" t="s">
        <v>86</v>
      </c>
      <c r="AV691" s="13" t="s">
        <v>86</v>
      </c>
      <c r="AW691" s="13" t="s">
        <v>32</v>
      </c>
      <c r="AX691" s="13" t="s">
        <v>82</v>
      </c>
      <c r="AY691" s="247" t="s">
        <v>131</v>
      </c>
    </row>
    <row r="692" s="2" customFormat="1" ht="24.15" customHeight="1">
      <c r="A692" s="39"/>
      <c r="B692" s="40"/>
      <c r="C692" s="219" t="s">
        <v>785</v>
      </c>
      <c r="D692" s="219" t="s">
        <v>133</v>
      </c>
      <c r="E692" s="220" t="s">
        <v>514</v>
      </c>
      <c r="F692" s="221" t="s">
        <v>515</v>
      </c>
      <c r="G692" s="222" t="s">
        <v>298</v>
      </c>
      <c r="H692" s="223">
        <v>1</v>
      </c>
      <c r="I692" s="224"/>
      <c r="J692" s="225">
        <f>ROUND(I692*H692,2)</f>
        <v>0</v>
      </c>
      <c r="K692" s="221" t="s">
        <v>155</v>
      </c>
      <c r="L692" s="45"/>
      <c r="M692" s="226" t="s">
        <v>1</v>
      </c>
      <c r="N692" s="227" t="s">
        <v>42</v>
      </c>
      <c r="O692" s="92"/>
      <c r="P692" s="228">
        <f>O692*H692</f>
        <v>0</v>
      </c>
      <c r="Q692" s="228">
        <v>0.02972</v>
      </c>
      <c r="R692" s="228">
        <f>Q692*H692</f>
        <v>0.02972</v>
      </c>
      <c r="S692" s="228">
        <v>0</v>
      </c>
      <c r="T692" s="229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30" t="s">
        <v>137</v>
      </c>
      <c r="AT692" s="230" t="s">
        <v>133</v>
      </c>
      <c r="AU692" s="230" t="s">
        <v>86</v>
      </c>
      <c r="AY692" s="18" t="s">
        <v>131</v>
      </c>
      <c r="BE692" s="231">
        <f>IF(N692="základní",J692,0)</f>
        <v>0</v>
      </c>
      <c r="BF692" s="231">
        <f>IF(N692="snížená",J692,0)</f>
        <v>0</v>
      </c>
      <c r="BG692" s="231">
        <f>IF(N692="zákl. přenesená",J692,0)</f>
        <v>0</v>
      </c>
      <c r="BH692" s="231">
        <f>IF(N692="sníž. přenesená",J692,0)</f>
        <v>0</v>
      </c>
      <c r="BI692" s="231">
        <f>IF(N692="nulová",J692,0)</f>
        <v>0</v>
      </c>
      <c r="BJ692" s="18" t="s">
        <v>82</v>
      </c>
      <c r="BK692" s="231">
        <f>ROUND(I692*H692,2)</f>
        <v>0</v>
      </c>
      <c r="BL692" s="18" t="s">
        <v>137</v>
      </c>
      <c r="BM692" s="230" t="s">
        <v>1375</v>
      </c>
    </row>
    <row r="693" s="2" customFormat="1">
      <c r="A693" s="39"/>
      <c r="B693" s="40"/>
      <c r="C693" s="41"/>
      <c r="D693" s="232" t="s">
        <v>139</v>
      </c>
      <c r="E693" s="41"/>
      <c r="F693" s="233" t="s">
        <v>517</v>
      </c>
      <c r="G693" s="41"/>
      <c r="H693" s="41"/>
      <c r="I693" s="234"/>
      <c r="J693" s="41"/>
      <c r="K693" s="41"/>
      <c r="L693" s="45"/>
      <c r="M693" s="235"/>
      <c r="N693" s="236"/>
      <c r="O693" s="92"/>
      <c r="P693" s="92"/>
      <c r="Q693" s="92"/>
      <c r="R693" s="92"/>
      <c r="S693" s="92"/>
      <c r="T693" s="93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139</v>
      </c>
      <c r="AU693" s="18" t="s">
        <v>86</v>
      </c>
    </row>
    <row r="694" s="13" customFormat="1">
      <c r="A694" s="13"/>
      <c r="B694" s="237"/>
      <c r="C694" s="238"/>
      <c r="D694" s="232" t="s">
        <v>141</v>
      </c>
      <c r="E694" s="239" t="s">
        <v>1</v>
      </c>
      <c r="F694" s="240" t="s">
        <v>1376</v>
      </c>
      <c r="G694" s="238"/>
      <c r="H694" s="241">
        <v>1</v>
      </c>
      <c r="I694" s="242"/>
      <c r="J694" s="238"/>
      <c r="K694" s="238"/>
      <c r="L694" s="243"/>
      <c r="M694" s="244"/>
      <c r="N694" s="245"/>
      <c r="O694" s="245"/>
      <c r="P694" s="245"/>
      <c r="Q694" s="245"/>
      <c r="R694" s="245"/>
      <c r="S694" s="245"/>
      <c r="T694" s="246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7" t="s">
        <v>141</v>
      </c>
      <c r="AU694" s="247" t="s">
        <v>86</v>
      </c>
      <c r="AV694" s="13" t="s">
        <v>86</v>
      </c>
      <c r="AW694" s="13" t="s">
        <v>32</v>
      </c>
      <c r="AX694" s="13" t="s">
        <v>82</v>
      </c>
      <c r="AY694" s="247" t="s">
        <v>131</v>
      </c>
    </row>
    <row r="695" s="2" customFormat="1" ht="21.75" customHeight="1">
      <c r="A695" s="39"/>
      <c r="B695" s="40"/>
      <c r="C695" s="260" t="s">
        <v>790</v>
      </c>
      <c r="D695" s="260" t="s">
        <v>232</v>
      </c>
      <c r="E695" s="261" t="s">
        <v>519</v>
      </c>
      <c r="F695" s="262" t="s">
        <v>520</v>
      </c>
      <c r="G695" s="263" t="s">
        <v>298</v>
      </c>
      <c r="H695" s="264">
        <v>1.01</v>
      </c>
      <c r="I695" s="265"/>
      <c r="J695" s="266">
        <f>ROUND(I695*H695,2)</f>
        <v>0</v>
      </c>
      <c r="K695" s="262" t="s">
        <v>155</v>
      </c>
      <c r="L695" s="267"/>
      <c r="M695" s="268" t="s">
        <v>1</v>
      </c>
      <c r="N695" s="269" t="s">
        <v>42</v>
      </c>
      <c r="O695" s="92"/>
      <c r="P695" s="228">
        <f>O695*H695</f>
        <v>0</v>
      </c>
      <c r="Q695" s="228">
        <v>0.040000000000000001</v>
      </c>
      <c r="R695" s="228">
        <f>Q695*H695</f>
        <v>0.040399999999999998</v>
      </c>
      <c r="S695" s="228">
        <v>0</v>
      </c>
      <c r="T695" s="229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30" t="s">
        <v>183</v>
      </c>
      <c r="AT695" s="230" t="s">
        <v>232</v>
      </c>
      <c r="AU695" s="230" t="s">
        <v>86</v>
      </c>
      <c r="AY695" s="18" t="s">
        <v>131</v>
      </c>
      <c r="BE695" s="231">
        <f>IF(N695="základní",J695,0)</f>
        <v>0</v>
      </c>
      <c r="BF695" s="231">
        <f>IF(N695="snížená",J695,0)</f>
        <v>0</v>
      </c>
      <c r="BG695" s="231">
        <f>IF(N695="zákl. přenesená",J695,0)</f>
        <v>0</v>
      </c>
      <c r="BH695" s="231">
        <f>IF(N695="sníž. přenesená",J695,0)</f>
        <v>0</v>
      </c>
      <c r="BI695" s="231">
        <f>IF(N695="nulová",J695,0)</f>
        <v>0</v>
      </c>
      <c r="BJ695" s="18" t="s">
        <v>82</v>
      </c>
      <c r="BK695" s="231">
        <f>ROUND(I695*H695,2)</f>
        <v>0</v>
      </c>
      <c r="BL695" s="18" t="s">
        <v>137</v>
      </c>
      <c r="BM695" s="230" t="s">
        <v>1377</v>
      </c>
    </row>
    <row r="696" s="2" customFormat="1">
      <c r="A696" s="39"/>
      <c r="B696" s="40"/>
      <c r="C696" s="41"/>
      <c r="D696" s="232" t="s">
        <v>139</v>
      </c>
      <c r="E696" s="41"/>
      <c r="F696" s="233" t="s">
        <v>520</v>
      </c>
      <c r="G696" s="41"/>
      <c r="H696" s="41"/>
      <c r="I696" s="234"/>
      <c r="J696" s="41"/>
      <c r="K696" s="41"/>
      <c r="L696" s="45"/>
      <c r="M696" s="235"/>
      <c r="N696" s="236"/>
      <c r="O696" s="92"/>
      <c r="P696" s="92"/>
      <c r="Q696" s="92"/>
      <c r="R696" s="92"/>
      <c r="S696" s="92"/>
      <c r="T696" s="93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139</v>
      </c>
      <c r="AU696" s="18" t="s">
        <v>86</v>
      </c>
    </row>
    <row r="697" s="13" customFormat="1">
      <c r="A697" s="13"/>
      <c r="B697" s="237"/>
      <c r="C697" s="238"/>
      <c r="D697" s="232" t="s">
        <v>141</v>
      </c>
      <c r="E697" s="239" t="s">
        <v>1</v>
      </c>
      <c r="F697" s="240" t="s">
        <v>1126</v>
      </c>
      <c r="G697" s="238"/>
      <c r="H697" s="241">
        <v>1.01</v>
      </c>
      <c r="I697" s="242"/>
      <c r="J697" s="238"/>
      <c r="K697" s="238"/>
      <c r="L697" s="243"/>
      <c r="M697" s="244"/>
      <c r="N697" s="245"/>
      <c r="O697" s="245"/>
      <c r="P697" s="245"/>
      <c r="Q697" s="245"/>
      <c r="R697" s="245"/>
      <c r="S697" s="245"/>
      <c r="T697" s="246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7" t="s">
        <v>141</v>
      </c>
      <c r="AU697" s="247" t="s">
        <v>86</v>
      </c>
      <c r="AV697" s="13" t="s">
        <v>86</v>
      </c>
      <c r="AW697" s="13" t="s">
        <v>32</v>
      </c>
      <c r="AX697" s="13" t="s">
        <v>82</v>
      </c>
      <c r="AY697" s="247" t="s">
        <v>131</v>
      </c>
    </row>
    <row r="698" s="2" customFormat="1" ht="24.15" customHeight="1">
      <c r="A698" s="39"/>
      <c r="B698" s="40"/>
      <c r="C698" s="219" t="s">
        <v>795</v>
      </c>
      <c r="D698" s="219" t="s">
        <v>133</v>
      </c>
      <c r="E698" s="220" t="s">
        <v>1378</v>
      </c>
      <c r="F698" s="221" t="s">
        <v>1379</v>
      </c>
      <c r="G698" s="222" t="s">
        <v>298</v>
      </c>
      <c r="H698" s="223">
        <v>1</v>
      </c>
      <c r="I698" s="224"/>
      <c r="J698" s="225">
        <f>ROUND(I698*H698,2)</f>
        <v>0</v>
      </c>
      <c r="K698" s="221" t="s">
        <v>155</v>
      </c>
      <c r="L698" s="45"/>
      <c r="M698" s="226" t="s">
        <v>1</v>
      </c>
      <c r="N698" s="227" t="s">
        <v>42</v>
      </c>
      <c r="O698" s="92"/>
      <c r="P698" s="228">
        <f>O698*H698</f>
        <v>0</v>
      </c>
      <c r="Q698" s="228">
        <v>0.02972</v>
      </c>
      <c r="R698" s="228">
        <f>Q698*H698</f>
        <v>0.02972</v>
      </c>
      <c r="S698" s="228">
        <v>0</v>
      </c>
      <c r="T698" s="229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30" t="s">
        <v>137</v>
      </c>
      <c r="AT698" s="230" t="s">
        <v>133</v>
      </c>
      <c r="AU698" s="230" t="s">
        <v>86</v>
      </c>
      <c r="AY698" s="18" t="s">
        <v>131</v>
      </c>
      <c r="BE698" s="231">
        <f>IF(N698="základní",J698,0)</f>
        <v>0</v>
      </c>
      <c r="BF698" s="231">
        <f>IF(N698="snížená",J698,0)</f>
        <v>0</v>
      </c>
      <c r="BG698" s="231">
        <f>IF(N698="zákl. přenesená",J698,0)</f>
        <v>0</v>
      </c>
      <c r="BH698" s="231">
        <f>IF(N698="sníž. přenesená",J698,0)</f>
        <v>0</v>
      </c>
      <c r="BI698" s="231">
        <f>IF(N698="nulová",J698,0)</f>
        <v>0</v>
      </c>
      <c r="BJ698" s="18" t="s">
        <v>82</v>
      </c>
      <c r="BK698" s="231">
        <f>ROUND(I698*H698,2)</f>
        <v>0</v>
      </c>
      <c r="BL698" s="18" t="s">
        <v>137</v>
      </c>
      <c r="BM698" s="230" t="s">
        <v>1380</v>
      </c>
    </row>
    <row r="699" s="2" customFormat="1">
      <c r="A699" s="39"/>
      <c r="B699" s="40"/>
      <c r="C699" s="41"/>
      <c r="D699" s="232" t="s">
        <v>139</v>
      </c>
      <c r="E699" s="41"/>
      <c r="F699" s="233" t="s">
        <v>1381</v>
      </c>
      <c r="G699" s="41"/>
      <c r="H699" s="41"/>
      <c r="I699" s="234"/>
      <c r="J699" s="41"/>
      <c r="K699" s="41"/>
      <c r="L699" s="45"/>
      <c r="M699" s="235"/>
      <c r="N699" s="236"/>
      <c r="O699" s="92"/>
      <c r="P699" s="92"/>
      <c r="Q699" s="92"/>
      <c r="R699" s="92"/>
      <c r="S699" s="92"/>
      <c r="T699" s="93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139</v>
      </c>
      <c r="AU699" s="18" t="s">
        <v>86</v>
      </c>
    </row>
    <row r="700" s="13" customFormat="1">
      <c r="A700" s="13"/>
      <c r="B700" s="237"/>
      <c r="C700" s="238"/>
      <c r="D700" s="232" t="s">
        <v>141</v>
      </c>
      <c r="E700" s="239" t="s">
        <v>1</v>
      </c>
      <c r="F700" s="240" t="s">
        <v>82</v>
      </c>
      <c r="G700" s="238"/>
      <c r="H700" s="241">
        <v>1</v>
      </c>
      <c r="I700" s="242"/>
      <c r="J700" s="238"/>
      <c r="K700" s="238"/>
      <c r="L700" s="243"/>
      <c r="M700" s="244"/>
      <c r="N700" s="245"/>
      <c r="O700" s="245"/>
      <c r="P700" s="245"/>
      <c r="Q700" s="245"/>
      <c r="R700" s="245"/>
      <c r="S700" s="245"/>
      <c r="T700" s="246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7" t="s">
        <v>141</v>
      </c>
      <c r="AU700" s="247" t="s">
        <v>86</v>
      </c>
      <c r="AV700" s="13" t="s">
        <v>86</v>
      </c>
      <c r="AW700" s="13" t="s">
        <v>32</v>
      </c>
      <c r="AX700" s="13" t="s">
        <v>82</v>
      </c>
      <c r="AY700" s="247" t="s">
        <v>131</v>
      </c>
    </row>
    <row r="701" s="2" customFormat="1" ht="21.75" customHeight="1">
      <c r="A701" s="39"/>
      <c r="B701" s="40"/>
      <c r="C701" s="260" t="s">
        <v>802</v>
      </c>
      <c r="D701" s="260" t="s">
        <v>232</v>
      </c>
      <c r="E701" s="261" t="s">
        <v>1382</v>
      </c>
      <c r="F701" s="262" t="s">
        <v>1383</v>
      </c>
      <c r="G701" s="263" t="s">
        <v>298</v>
      </c>
      <c r="H701" s="264">
        <v>1.01</v>
      </c>
      <c r="I701" s="265"/>
      <c r="J701" s="266">
        <f>ROUND(I701*H701,2)</f>
        <v>0</v>
      </c>
      <c r="K701" s="262" t="s">
        <v>155</v>
      </c>
      <c r="L701" s="267"/>
      <c r="M701" s="268" t="s">
        <v>1</v>
      </c>
      <c r="N701" s="269" t="s">
        <v>42</v>
      </c>
      <c r="O701" s="92"/>
      <c r="P701" s="228">
        <f>O701*H701</f>
        <v>0</v>
      </c>
      <c r="Q701" s="228">
        <v>0.058000000000000003</v>
      </c>
      <c r="R701" s="228">
        <f>Q701*H701</f>
        <v>0.05858</v>
      </c>
      <c r="S701" s="228">
        <v>0</v>
      </c>
      <c r="T701" s="229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30" t="s">
        <v>183</v>
      </c>
      <c r="AT701" s="230" t="s">
        <v>232</v>
      </c>
      <c r="AU701" s="230" t="s">
        <v>86</v>
      </c>
      <c r="AY701" s="18" t="s">
        <v>131</v>
      </c>
      <c r="BE701" s="231">
        <f>IF(N701="základní",J701,0)</f>
        <v>0</v>
      </c>
      <c r="BF701" s="231">
        <f>IF(N701="snížená",J701,0)</f>
        <v>0</v>
      </c>
      <c r="BG701" s="231">
        <f>IF(N701="zákl. přenesená",J701,0)</f>
        <v>0</v>
      </c>
      <c r="BH701" s="231">
        <f>IF(N701="sníž. přenesená",J701,0)</f>
        <v>0</v>
      </c>
      <c r="BI701" s="231">
        <f>IF(N701="nulová",J701,0)</f>
        <v>0</v>
      </c>
      <c r="BJ701" s="18" t="s">
        <v>82</v>
      </c>
      <c r="BK701" s="231">
        <f>ROUND(I701*H701,2)</f>
        <v>0</v>
      </c>
      <c r="BL701" s="18" t="s">
        <v>137</v>
      </c>
      <c r="BM701" s="230" t="s">
        <v>1384</v>
      </c>
    </row>
    <row r="702" s="2" customFormat="1">
      <c r="A702" s="39"/>
      <c r="B702" s="40"/>
      <c r="C702" s="41"/>
      <c r="D702" s="232" t="s">
        <v>139</v>
      </c>
      <c r="E702" s="41"/>
      <c r="F702" s="233" t="s">
        <v>1383</v>
      </c>
      <c r="G702" s="41"/>
      <c r="H702" s="41"/>
      <c r="I702" s="234"/>
      <c r="J702" s="41"/>
      <c r="K702" s="41"/>
      <c r="L702" s="45"/>
      <c r="M702" s="235"/>
      <c r="N702" s="236"/>
      <c r="O702" s="92"/>
      <c r="P702" s="92"/>
      <c r="Q702" s="92"/>
      <c r="R702" s="92"/>
      <c r="S702" s="92"/>
      <c r="T702" s="93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139</v>
      </c>
      <c r="AU702" s="18" t="s">
        <v>86</v>
      </c>
    </row>
    <row r="703" s="13" customFormat="1">
      <c r="A703" s="13"/>
      <c r="B703" s="237"/>
      <c r="C703" s="238"/>
      <c r="D703" s="232" t="s">
        <v>141</v>
      </c>
      <c r="E703" s="239" t="s">
        <v>1</v>
      </c>
      <c r="F703" s="240" t="s">
        <v>1126</v>
      </c>
      <c r="G703" s="238"/>
      <c r="H703" s="241">
        <v>1.01</v>
      </c>
      <c r="I703" s="242"/>
      <c r="J703" s="238"/>
      <c r="K703" s="238"/>
      <c r="L703" s="243"/>
      <c r="M703" s="244"/>
      <c r="N703" s="245"/>
      <c r="O703" s="245"/>
      <c r="P703" s="245"/>
      <c r="Q703" s="245"/>
      <c r="R703" s="245"/>
      <c r="S703" s="245"/>
      <c r="T703" s="246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7" t="s">
        <v>141</v>
      </c>
      <c r="AU703" s="247" t="s">
        <v>86</v>
      </c>
      <c r="AV703" s="13" t="s">
        <v>86</v>
      </c>
      <c r="AW703" s="13" t="s">
        <v>32</v>
      </c>
      <c r="AX703" s="13" t="s">
        <v>82</v>
      </c>
      <c r="AY703" s="247" t="s">
        <v>131</v>
      </c>
    </row>
    <row r="704" s="2" customFormat="1" ht="24.15" customHeight="1">
      <c r="A704" s="39"/>
      <c r="B704" s="40"/>
      <c r="C704" s="219" t="s">
        <v>808</v>
      </c>
      <c r="D704" s="219" t="s">
        <v>133</v>
      </c>
      <c r="E704" s="220" t="s">
        <v>542</v>
      </c>
      <c r="F704" s="221" t="s">
        <v>543</v>
      </c>
      <c r="G704" s="222" t="s">
        <v>298</v>
      </c>
      <c r="H704" s="223">
        <v>2</v>
      </c>
      <c r="I704" s="224"/>
      <c r="J704" s="225">
        <f>ROUND(I704*H704,2)</f>
        <v>0</v>
      </c>
      <c r="K704" s="221" t="s">
        <v>155</v>
      </c>
      <c r="L704" s="45"/>
      <c r="M704" s="226" t="s">
        <v>1</v>
      </c>
      <c r="N704" s="227" t="s">
        <v>42</v>
      </c>
      <c r="O704" s="92"/>
      <c r="P704" s="228">
        <f>O704*H704</f>
        <v>0</v>
      </c>
      <c r="Q704" s="228">
        <v>0.02972</v>
      </c>
      <c r="R704" s="228">
        <f>Q704*H704</f>
        <v>0.05944</v>
      </c>
      <c r="S704" s="228">
        <v>0</v>
      </c>
      <c r="T704" s="229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30" t="s">
        <v>137</v>
      </c>
      <c r="AT704" s="230" t="s">
        <v>133</v>
      </c>
      <c r="AU704" s="230" t="s">
        <v>86</v>
      </c>
      <c r="AY704" s="18" t="s">
        <v>131</v>
      </c>
      <c r="BE704" s="231">
        <f>IF(N704="základní",J704,0)</f>
        <v>0</v>
      </c>
      <c r="BF704" s="231">
        <f>IF(N704="snížená",J704,0)</f>
        <v>0</v>
      </c>
      <c r="BG704" s="231">
        <f>IF(N704="zákl. přenesená",J704,0)</f>
        <v>0</v>
      </c>
      <c r="BH704" s="231">
        <f>IF(N704="sníž. přenesená",J704,0)</f>
        <v>0</v>
      </c>
      <c r="BI704" s="231">
        <f>IF(N704="nulová",J704,0)</f>
        <v>0</v>
      </c>
      <c r="BJ704" s="18" t="s">
        <v>82</v>
      </c>
      <c r="BK704" s="231">
        <f>ROUND(I704*H704,2)</f>
        <v>0</v>
      </c>
      <c r="BL704" s="18" t="s">
        <v>137</v>
      </c>
      <c r="BM704" s="230" t="s">
        <v>1385</v>
      </c>
    </row>
    <row r="705" s="2" customFormat="1">
      <c r="A705" s="39"/>
      <c r="B705" s="40"/>
      <c r="C705" s="41"/>
      <c r="D705" s="232" t="s">
        <v>139</v>
      </c>
      <c r="E705" s="41"/>
      <c r="F705" s="233" t="s">
        <v>545</v>
      </c>
      <c r="G705" s="41"/>
      <c r="H705" s="41"/>
      <c r="I705" s="234"/>
      <c r="J705" s="41"/>
      <c r="K705" s="41"/>
      <c r="L705" s="45"/>
      <c r="M705" s="235"/>
      <c r="N705" s="236"/>
      <c r="O705" s="92"/>
      <c r="P705" s="92"/>
      <c r="Q705" s="92"/>
      <c r="R705" s="92"/>
      <c r="S705" s="92"/>
      <c r="T705" s="93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139</v>
      </c>
      <c r="AU705" s="18" t="s">
        <v>86</v>
      </c>
    </row>
    <row r="706" s="13" customFormat="1">
      <c r="A706" s="13"/>
      <c r="B706" s="237"/>
      <c r="C706" s="238"/>
      <c r="D706" s="232" t="s">
        <v>141</v>
      </c>
      <c r="E706" s="239" t="s">
        <v>1</v>
      </c>
      <c r="F706" s="240" t="s">
        <v>86</v>
      </c>
      <c r="G706" s="238"/>
      <c r="H706" s="241">
        <v>2</v>
      </c>
      <c r="I706" s="242"/>
      <c r="J706" s="238"/>
      <c r="K706" s="238"/>
      <c r="L706" s="243"/>
      <c r="M706" s="244"/>
      <c r="N706" s="245"/>
      <c r="O706" s="245"/>
      <c r="P706" s="245"/>
      <c r="Q706" s="245"/>
      <c r="R706" s="245"/>
      <c r="S706" s="245"/>
      <c r="T706" s="24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7" t="s">
        <v>141</v>
      </c>
      <c r="AU706" s="247" t="s">
        <v>86</v>
      </c>
      <c r="AV706" s="13" t="s">
        <v>86</v>
      </c>
      <c r="AW706" s="13" t="s">
        <v>32</v>
      </c>
      <c r="AX706" s="13" t="s">
        <v>82</v>
      </c>
      <c r="AY706" s="247" t="s">
        <v>131</v>
      </c>
    </row>
    <row r="707" s="2" customFormat="1" ht="33" customHeight="1">
      <c r="A707" s="39"/>
      <c r="B707" s="40"/>
      <c r="C707" s="260" t="s">
        <v>813</v>
      </c>
      <c r="D707" s="260" t="s">
        <v>232</v>
      </c>
      <c r="E707" s="261" t="s">
        <v>547</v>
      </c>
      <c r="F707" s="262" t="s">
        <v>548</v>
      </c>
      <c r="G707" s="263" t="s">
        <v>298</v>
      </c>
      <c r="H707" s="264">
        <v>2.02</v>
      </c>
      <c r="I707" s="265"/>
      <c r="J707" s="266">
        <f>ROUND(I707*H707,2)</f>
        <v>0</v>
      </c>
      <c r="K707" s="262" t="s">
        <v>155</v>
      </c>
      <c r="L707" s="267"/>
      <c r="M707" s="268" t="s">
        <v>1</v>
      </c>
      <c r="N707" s="269" t="s">
        <v>42</v>
      </c>
      <c r="O707" s="92"/>
      <c r="P707" s="228">
        <f>O707*H707</f>
        <v>0</v>
      </c>
      <c r="Q707" s="228">
        <v>0.29799999999999999</v>
      </c>
      <c r="R707" s="228">
        <f>Q707*H707</f>
        <v>0.60195999999999994</v>
      </c>
      <c r="S707" s="228">
        <v>0</v>
      </c>
      <c r="T707" s="229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30" t="s">
        <v>183</v>
      </c>
      <c r="AT707" s="230" t="s">
        <v>232</v>
      </c>
      <c r="AU707" s="230" t="s">
        <v>86</v>
      </c>
      <c r="AY707" s="18" t="s">
        <v>131</v>
      </c>
      <c r="BE707" s="231">
        <f>IF(N707="základní",J707,0)</f>
        <v>0</v>
      </c>
      <c r="BF707" s="231">
        <f>IF(N707="snížená",J707,0)</f>
        <v>0</v>
      </c>
      <c r="BG707" s="231">
        <f>IF(N707="zákl. přenesená",J707,0)</f>
        <v>0</v>
      </c>
      <c r="BH707" s="231">
        <f>IF(N707="sníž. přenesená",J707,0)</f>
        <v>0</v>
      </c>
      <c r="BI707" s="231">
        <f>IF(N707="nulová",J707,0)</f>
        <v>0</v>
      </c>
      <c r="BJ707" s="18" t="s">
        <v>82</v>
      </c>
      <c r="BK707" s="231">
        <f>ROUND(I707*H707,2)</f>
        <v>0</v>
      </c>
      <c r="BL707" s="18" t="s">
        <v>137</v>
      </c>
      <c r="BM707" s="230" t="s">
        <v>1386</v>
      </c>
    </row>
    <row r="708" s="2" customFormat="1">
      <c r="A708" s="39"/>
      <c r="B708" s="40"/>
      <c r="C708" s="41"/>
      <c r="D708" s="232" t="s">
        <v>139</v>
      </c>
      <c r="E708" s="41"/>
      <c r="F708" s="233" t="s">
        <v>548</v>
      </c>
      <c r="G708" s="41"/>
      <c r="H708" s="41"/>
      <c r="I708" s="234"/>
      <c r="J708" s="41"/>
      <c r="K708" s="41"/>
      <c r="L708" s="45"/>
      <c r="M708" s="235"/>
      <c r="N708" s="236"/>
      <c r="O708" s="92"/>
      <c r="P708" s="92"/>
      <c r="Q708" s="92"/>
      <c r="R708" s="92"/>
      <c r="S708" s="92"/>
      <c r="T708" s="93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T708" s="18" t="s">
        <v>139</v>
      </c>
      <c r="AU708" s="18" t="s">
        <v>86</v>
      </c>
    </row>
    <row r="709" s="13" customFormat="1">
      <c r="A709" s="13"/>
      <c r="B709" s="237"/>
      <c r="C709" s="238"/>
      <c r="D709" s="232" t="s">
        <v>141</v>
      </c>
      <c r="E709" s="239" t="s">
        <v>1</v>
      </c>
      <c r="F709" s="240" t="s">
        <v>1122</v>
      </c>
      <c r="G709" s="238"/>
      <c r="H709" s="241">
        <v>2.02</v>
      </c>
      <c r="I709" s="242"/>
      <c r="J709" s="238"/>
      <c r="K709" s="238"/>
      <c r="L709" s="243"/>
      <c r="M709" s="244"/>
      <c r="N709" s="245"/>
      <c r="O709" s="245"/>
      <c r="P709" s="245"/>
      <c r="Q709" s="245"/>
      <c r="R709" s="245"/>
      <c r="S709" s="245"/>
      <c r="T709" s="246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7" t="s">
        <v>141</v>
      </c>
      <c r="AU709" s="247" t="s">
        <v>86</v>
      </c>
      <c r="AV709" s="13" t="s">
        <v>86</v>
      </c>
      <c r="AW709" s="13" t="s">
        <v>32</v>
      </c>
      <c r="AX709" s="13" t="s">
        <v>82</v>
      </c>
      <c r="AY709" s="247" t="s">
        <v>131</v>
      </c>
    </row>
    <row r="710" s="2" customFormat="1" ht="37.8" customHeight="1">
      <c r="A710" s="39"/>
      <c r="B710" s="40"/>
      <c r="C710" s="219" t="s">
        <v>818</v>
      </c>
      <c r="D710" s="219" t="s">
        <v>133</v>
      </c>
      <c r="E710" s="220" t="s">
        <v>1387</v>
      </c>
      <c r="F710" s="221" t="s">
        <v>1388</v>
      </c>
      <c r="G710" s="222" t="s">
        <v>298</v>
      </c>
      <c r="H710" s="223">
        <v>1</v>
      </c>
      <c r="I710" s="224"/>
      <c r="J710" s="225">
        <f>ROUND(I710*H710,2)</f>
        <v>0</v>
      </c>
      <c r="K710" s="221" t="s">
        <v>155</v>
      </c>
      <c r="L710" s="45"/>
      <c r="M710" s="226" t="s">
        <v>1</v>
      </c>
      <c r="N710" s="227" t="s">
        <v>42</v>
      </c>
      <c r="O710" s="92"/>
      <c r="P710" s="228">
        <f>O710*H710</f>
        <v>0</v>
      </c>
      <c r="Q710" s="228">
        <v>0.089999999999999997</v>
      </c>
      <c r="R710" s="228">
        <f>Q710*H710</f>
        <v>0.089999999999999997</v>
      </c>
      <c r="S710" s="228">
        <v>0</v>
      </c>
      <c r="T710" s="229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30" t="s">
        <v>137</v>
      </c>
      <c r="AT710" s="230" t="s">
        <v>133</v>
      </c>
      <c r="AU710" s="230" t="s">
        <v>86</v>
      </c>
      <c r="AY710" s="18" t="s">
        <v>131</v>
      </c>
      <c r="BE710" s="231">
        <f>IF(N710="základní",J710,0)</f>
        <v>0</v>
      </c>
      <c r="BF710" s="231">
        <f>IF(N710="snížená",J710,0)</f>
        <v>0</v>
      </c>
      <c r="BG710" s="231">
        <f>IF(N710="zákl. přenesená",J710,0)</f>
        <v>0</v>
      </c>
      <c r="BH710" s="231">
        <f>IF(N710="sníž. přenesená",J710,0)</f>
        <v>0</v>
      </c>
      <c r="BI710" s="231">
        <f>IF(N710="nulová",J710,0)</f>
        <v>0</v>
      </c>
      <c r="BJ710" s="18" t="s">
        <v>82</v>
      </c>
      <c r="BK710" s="231">
        <f>ROUND(I710*H710,2)</f>
        <v>0</v>
      </c>
      <c r="BL710" s="18" t="s">
        <v>137</v>
      </c>
      <c r="BM710" s="230" t="s">
        <v>1389</v>
      </c>
    </row>
    <row r="711" s="2" customFormat="1">
      <c r="A711" s="39"/>
      <c r="B711" s="40"/>
      <c r="C711" s="41"/>
      <c r="D711" s="232" t="s">
        <v>139</v>
      </c>
      <c r="E711" s="41"/>
      <c r="F711" s="233" t="s">
        <v>1390</v>
      </c>
      <c r="G711" s="41"/>
      <c r="H711" s="41"/>
      <c r="I711" s="234"/>
      <c r="J711" s="41"/>
      <c r="K711" s="41"/>
      <c r="L711" s="45"/>
      <c r="M711" s="235"/>
      <c r="N711" s="236"/>
      <c r="O711" s="92"/>
      <c r="P711" s="92"/>
      <c r="Q711" s="92"/>
      <c r="R711" s="92"/>
      <c r="S711" s="92"/>
      <c r="T711" s="93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139</v>
      </c>
      <c r="AU711" s="18" t="s">
        <v>86</v>
      </c>
    </row>
    <row r="712" s="13" customFormat="1">
      <c r="A712" s="13"/>
      <c r="B712" s="237"/>
      <c r="C712" s="238"/>
      <c r="D712" s="232" t="s">
        <v>141</v>
      </c>
      <c r="E712" s="239" t="s">
        <v>1</v>
      </c>
      <c r="F712" s="240" t="s">
        <v>1120</v>
      </c>
      <c r="G712" s="238"/>
      <c r="H712" s="241">
        <v>1</v>
      </c>
      <c r="I712" s="242"/>
      <c r="J712" s="238"/>
      <c r="K712" s="238"/>
      <c r="L712" s="243"/>
      <c r="M712" s="244"/>
      <c r="N712" s="245"/>
      <c r="O712" s="245"/>
      <c r="P712" s="245"/>
      <c r="Q712" s="245"/>
      <c r="R712" s="245"/>
      <c r="S712" s="245"/>
      <c r="T712" s="246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7" t="s">
        <v>141</v>
      </c>
      <c r="AU712" s="247" t="s">
        <v>86</v>
      </c>
      <c r="AV712" s="13" t="s">
        <v>86</v>
      </c>
      <c r="AW712" s="13" t="s">
        <v>32</v>
      </c>
      <c r="AX712" s="13" t="s">
        <v>82</v>
      </c>
      <c r="AY712" s="247" t="s">
        <v>131</v>
      </c>
    </row>
    <row r="713" s="2" customFormat="1" ht="24.15" customHeight="1">
      <c r="A713" s="39"/>
      <c r="B713" s="40"/>
      <c r="C713" s="260" t="s">
        <v>823</v>
      </c>
      <c r="D713" s="260" t="s">
        <v>232</v>
      </c>
      <c r="E713" s="261" t="s">
        <v>1391</v>
      </c>
      <c r="F713" s="262" t="s">
        <v>1392</v>
      </c>
      <c r="G713" s="263" t="s">
        <v>298</v>
      </c>
      <c r="H713" s="264">
        <v>1</v>
      </c>
      <c r="I713" s="265"/>
      <c r="J713" s="266">
        <f>ROUND(I713*H713,2)</f>
        <v>0</v>
      </c>
      <c r="K713" s="262" t="s">
        <v>1</v>
      </c>
      <c r="L713" s="267"/>
      <c r="M713" s="268" t="s">
        <v>1</v>
      </c>
      <c r="N713" s="269" t="s">
        <v>42</v>
      </c>
      <c r="O713" s="92"/>
      <c r="P713" s="228">
        <f>O713*H713</f>
        <v>0</v>
      </c>
      <c r="Q713" s="228">
        <v>0.025999999999999999</v>
      </c>
      <c r="R713" s="228">
        <f>Q713*H713</f>
        <v>0.025999999999999999</v>
      </c>
      <c r="S713" s="228">
        <v>0</v>
      </c>
      <c r="T713" s="229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30" t="s">
        <v>183</v>
      </c>
      <c r="AT713" s="230" t="s">
        <v>232</v>
      </c>
      <c r="AU713" s="230" t="s">
        <v>86</v>
      </c>
      <c r="AY713" s="18" t="s">
        <v>131</v>
      </c>
      <c r="BE713" s="231">
        <f>IF(N713="základní",J713,0)</f>
        <v>0</v>
      </c>
      <c r="BF713" s="231">
        <f>IF(N713="snížená",J713,0)</f>
        <v>0</v>
      </c>
      <c r="BG713" s="231">
        <f>IF(N713="zákl. přenesená",J713,0)</f>
        <v>0</v>
      </c>
      <c r="BH713" s="231">
        <f>IF(N713="sníž. přenesená",J713,0)</f>
        <v>0</v>
      </c>
      <c r="BI713" s="231">
        <f>IF(N713="nulová",J713,0)</f>
        <v>0</v>
      </c>
      <c r="BJ713" s="18" t="s">
        <v>82</v>
      </c>
      <c r="BK713" s="231">
        <f>ROUND(I713*H713,2)</f>
        <v>0</v>
      </c>
      <c r="BL713" s="18" t="s">
        <v>137</v>
      </c>
      <c r="BM713" s="230" t="s">
        <v>1393</v>
      </c>
    </row>
    <row r="714" s="2" customFormat="1">
      <c r="A714" s="39"/>
      <c r="B714" s="40"/>
      <c r="C714" s="41"/>
      <c r="D714" s="232" t="s">
        <v>139</v>
      </c>
      <c r="E714" s="41"/>
      <c r="F714" s="233" t="s">
        <v>1394</v>
      </c>
      <c r="G714" s="41"/>
      <c r="H714" s="41"/>
      <c r="I714" s="234"/>
      <c r="J714" s="41"/>
      <c r="K714" s="41"/>
      <c r="L714" s="45"/>
      <c r="M714" s="235"/>
      <c r="N714" s="236"/>
      <c r="O714" s="92"/>
      <c r="P714" s="92"/>
      <c r="Q714" s="92"/>
      <c r="R714" s="92"/>
      <c r="S714" s="92"/>
      <c r="T714" s="93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139</v>
      </c>
      <c r="AU714" s="18" t="s">
        <v>86</v>
      </c>
    </row>
    <row r="715" s="13" customFormat="1">
      <c r="A715" s="13"/>
      <c r="B715" s="237"/>
      <c r="C715" s="238"/>
      <c r="D715" s="232" t="s">
        <v>141</v>
      </c>
      <c r="E715" s="239" t="s">
        <v>1</v>
      </c>
      <c r="F715" s="240" t="s">
        <v>82</v>
      </c>
      <c r="G715" s="238"/>
      <c r="H715" s="241">
        <v>1</v>
      </c>
      <c r="I715" s="242"/>
      <c r="J715" s="238"/>
      <c r="K715" s="238"/>
      <c r="L715" s="243"/>
      <c r="M715" s="244"/>
      <c r="N715" s="245"/>
      <c r="O715" s="245"/>
      <c r="P715" s="245"/>
      <c r="Q715" s="245"/>
      <c r="R715" s="245"/>
      <c r="S715" s="245"/>
      <c r="T715" s="246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7" t="s">
        <v>141</v>
      </c>
      <c r="AU715" s="247" t="s">
        <v>86</v>
      </c>
      <c r="AV715" s="13" t="s">
        <v>86</v>
      </c>
      <c r="AW715" s="13" t="s">
        <v>32</v>
      </c>
      <c r="AX715" s="13" t="s">
        <v>82</v>
      </c>
      <c r="AY715" s="247" t="s">
        <v>131</v>
      </c>
    </row>
    <row r="716" s="2" customFormat="1" ht="37.8" customHeight="1">
      <c r="A716" s="39"/>
      <c r="B716" s="40"/>
      <c r="C716" s="219" t="s">
        <v>828</v>
      </c>
      <c r="D716" s="219" t="s">
        <v>133</v>
      </c>
      <c r="E716" s="220" t="s">
        <v>557</v>
      </c>
      <c r="F716" s="221" t="s">
        <v>558</v>
      </c>
      <c r="G716" s="222" t="s">
        <v>298</v>
      </c>
      <c r="H716" s="223">
        <v>3</v>
      </c>
      <c r="I716" s="224"/>
      <c r="J716" s="225">
        <f>ROUND(I716*H716,2)</f>
        <v>0</v>
      </c>
      <c r="K716" s="221" t="s">
        <v>155</v>
      </c>
      <c r="L716" s="45"/>
      <c r="M716" s="226" t="s">
        <v>1</v>
      </c>
      <c r="N716" s="227" t="s">
        <v>42</v>
      </c>
      <c r="O716" s="92"/>
      <c r="P716" s="228">
        <f>O716*H716</f>
        <v>0</v>
      </c>
      <c r="Q716" s="228">
        <v>0.089999999999999997</v>
      </c>
      <c r="R716" s="228">
        <f>Q716*H716</f>
        <v>0.27000000000000002</v>
      </c>
      <c r="S716" s="228">
        <v>0</v>
      </c>
      <c r="T716" s="229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30" t="s">
        <v>137</v>
      </c>
      <c r="AT716" s="230" t="s">
        <v>133</v>
      </c>
      <c r="AU716" s="230" t="s">
        <v>86</v>
      </c>
      <c r="AY716" s="18" t="s">
        <v>131</v>
      </c>
      <c r="BE716" s="231">
        <f>IF(N716="základní",J716,0)</f>
        <v>0</v>
      </c>
      <c r="BF716" s="231">
        <f>IF(N716="snížená",J716,0)</f>
        <v>0</v>
      </c>
      <c r="BG716" s="231">
        <f>IF(N716="zákl. přenesená",J716,0)</f>
        <v>0</v>
      </c>
      <c r="BH716" s="231">
        <f>IF(N716="sníž. přenesená",J716,0)</f>
        <v>0</v>
      </c>
      <c r="BI716" s="231">
        <f>IF(N716="nulová",J716,0)</f>
        <v>0</v>
      </c>
      <c r="BJ716" s="18" t="s">
        <v>82</v>
      </c>
      <c r="BK716" s="231">
        <f>ROUND(I716*H716,2)</f>
        <v>0</v>
      </c>
      <c r="BL716" s="18" t="s">
        <v>137</v>
      </c>
      <c r="BM716" s="230" t="s">
        <v>1395</v>
      </c>
    </row>
    <row r="717" s="2" customFormat="1">
      <c r="A717" s="39"/>
      <c r="B717" s="40"/>
      <c r="C717" s="41"/>
      <c r="D717" s="232" t="s">
        <v>139</v>
      </c>
      <c r="E717" s="41"/>
      <c r="F717" s="233" t="s">
        <v>560</v>
      </c>
      <c r="G717" s="41"/>
      <c r="H717" s="41"/>
      <c r="I717" s="234"/>
      <c r="J717" s="41"/>
      <c r="K717" s="41"/>
      <c r="L717" s="45"/>
      <c r="M717" s="235"/>
      <c r="N717" s="236"/>
      <c r="O717" s="92"/>
      <c r="P717" s="92"/>
      <c r="Q717" s="92"/>
      <c r="R717" s="92"/>
      <c r="S717" s="92"/>
      <c r="T717" s="93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139</v>
      </c>
      <c r="AU717" s="18" t="s">
        <v>86</v>
      </c>
    </row>
    <row r="718" s="13" customFormat="1">
      <c r="A718" s="13"/>
      <c r="B718" s="237"/>
      <c r="C718" s="238"/>
      <c r="D718" s="232" t="s">
        <v>141</v>
      </c>
      <c r="E718" s="239" t="s">
        <v>1</v>
      </c>
      <c r="F718" s="240" t="s">
        <v>1396</v>
      </c>
      <c r="G718" s="238"/>
      <c r="H718" s="241">
        <v>2</v>
      </c>
      <c r="I718" s="242"/>
      <c r="J718" s="238"/>
      <c r="K718" s="238"/>
      <c r="L718" s="243"/>
      <c r="M718" s="244"/>
      <c r="N718" s="245"/>
      <c r="O718" s="245"/>
      <c r="P718" s="245"/>
      <c r="Q718" s="245"/>
      <c r="R718" s="245"/>
      <c r="S718" s="245"/>
      <c r="T718" s="246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7" t="s">
        <v>141</v>
      </c>
      <c r="AU718" s="247" t="s">
        <v>86</v>
      </c>
      <c r="AV718" s="13" t="s">
        <v>86</v>
      </c>
      <c r="AW718" s="13" t="s">
        <v>32</v>
      </c>
      <c r="AX718" s="13" t="s">
        <v>77</v>
      </c>
      <c r="AY718" s="247" t="s">
        <v>131</v>
      </c>
    </row>
    <row r="719" s="13" customFormat="1">
      <c r="A719" s="13"/>
      <c r="B719" s="237"/>
      <c r="C719" s="238"/>
      <c r="D719" s="232" t="s">
        <v>141</v>
      </c>
      <c r="E719" s="239" t="s">
        <v>1</v>
      </c>
      <c r="F719" s="240" t="s">
        <v>1397</v>
      </c>
      <c r="G719" s="238"/>
      <c r="H719" s="241">
        <v>1</v>
      </c>
      <c r="I719" s="242"/>
      <c r="J719" s="238"/>
      <c r="K719" s="238"/>
      <c r="L719" s="243"/>
      <c r="M719" s="244"/>
      <c r="N719" s="245"/>
      <c r="O719" s="245"/>
      <c r="P719" s="245"/>
      <c r="Q719" s="245"/>
      <c r="R719" s="245"/>
      <c r="S719" s="245"/>
      <c r="T719" s="246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7" t="s">
        <v>141</v>
      </c>
      <c r="AU719" s="247" t="s">
        <v>86</v>
      </c>
      <c r="AV719" s="13" t="s">
        <v>86</v>
      </c>
      <c r="AW719" s="13" t="s">
        <v>32</v>
      </c>
      <c r="AX719" s="13" t="s">
        <v>77</v>
      </c>
      <c r="AY719" s="247" t="s">
        <v>131</v>
      </c>
    </row>
    <row r="720" s="14" customFormat="1">
      <c r="A720" s="14"/>
      <c r="B720" s="248"/>
      <c r="C720" s="249"/>
      <c r="D720" s="232" t="s">
        <v>141</v>
      </c>
      <c r="E720" s="250" t="s">
        <v>1</v>
      </c>
      <c r="F720" s="251" t="s">
        <v>159</v>
      </c>
      <c r="G720" s="249"/>
      <c r="H720" s="252">
        <v>3</v>
      </c>
      <c r="I720" s="253"/>
      <c r="J720" s="249"/>
      <c r="K720" s="249"/>
      <c r="L720" s="254"/>
      <c r="M720" s="255"/>
      <c r="N720" s="256"/>
      <c r="O720" s="256"/>
      <c r="P720" s="256"/>
      <c r="Q720" s="256"/>
      <c r="R720" s="256"/>
      <c r="S720" s="256"/>
      <c r="T720" s="257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8" t="s">
        <v>141</v>
      </c>
      <c r="AU720" s="258" t="s">
        <v>86</v>
      </c>
      <c r="AV720" s="14" t="s">
        <v>137</v>
      </c>
      <c r="AW720" s="14" t="s">
        <v>32</v>
      </c>
      <c r="AX720" s="14" t="s">
        <v>82</v>
      </c>
      <c r="AY720" s="258" t="s">
        <v>131</v>
      </c>
    </row>
    <row r="721" s="2" customFormat="1" ht="37.8" customHeight="1">
      <c r="A721" s="39"/>
      <c r="B721" s="40"/>
      <c r="C721" s="260" t="s">
        <v>834</v>
      </c>
      <c r="D721" s="260" t="s">
        <v>232</v>
      </c>
      <c r="E721" s="261" t="s">
        <v>563</v>
      </c>
      <c r="F721" s="262" t="s">
        <v>1398</v>
      </c>
      <c r="G721" s="263" t="s">
        <v>298</v>
      </c>
      <c r="H721" s="264">
        <v>1</v>
      </c>
      <c r="I721" s="265"/>
      <c r="J721" s="266">
        <f>ROUND(I721*H721,2)</f>
        <v>0</v>
      </c>
      <c r="K721" s="262" t="s">
        <v>1</v>
      </c>
      <c r="L721" s="267"/>
      <c r="M721" s="268" t="s">
        <v>1</v>
      </c>
      <c r="N721" s="269" t="s">
        <v>42</v>
      </c>
      <c r="O721" s="92"/>
      <c r="P721" s="228">
        <f>O721*H721</f>
        <v>0</v>
      </c>
      <c r="Q721" s="228">
        <v>0.14599999999999999</v>
      </c>
      <c r="R721" s="228">
        <f>Q721*H721</f>
        <v>0.14599999999999999</v>
      </c>
      <c r="S721" s="228">
        <v>0</v>
      </c>
      <c r="T721" s="229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30" t="s">
        <v>183</v>
      </c>
      <c r="AT721" s="230" t="s">
        <v>232</v>
      </c>
      <c r="AU721" s="230" t="s">
        <v>86</v>
      </c>
      <c r="AY721" s="18" t="s">
        <v>131</v>
      </c>
      <c r="BE721" s="231">
        <f>IF(N721="základní",J721,0)</f>
        <v>0</v>
      </c>
      <c r="BF721" s="231">
        <f>IF(N721="snížená",J721,0)</f>
        <v>0</v>
      </c>
      <c r="BG721" s="231">
        <f>IF(N721="zákl. přenesená",J721,0)</f>
        <v>0</v>
      </c>
      <c r="BH721" s="231">
        <f>IF(N721="sníž. přenesená",J721,0)</f>
        <v>0</v>
      </c>
      <c r="BI721" s="231">
        <f>IF(N721="nulová",J721,0)</f>
        <v>0</v>
      </c>
      <c r="BJ721" s="18" t="s">
        <v>82</v>
      </c>
      <c r="BK721" s="231">
        <f>ROUND(I721*H721,2)</f>
        <v>0</v>
      </c>
      <c r="BL721" s="18" t="s">
        <v>137</v>
      </c>
      <c r="BM721" s="230" t="s">
        <v>1399</v>
      </c>
    </row>
    <row r="722" s="2" customFormat="1">
      <c r="A722" s="39"/>
      <c r="B722" s="40"/>
      <c r="C722" s="41"/>
      <c r="D722" s="232" t="s">
        <v>139</v>
      </c>
      <c r="E722" s="41"/>
      <c r="F722" s="233" t="s">
        <v>564</v>
      </c>
      <c r="G722" s="41"/>
      <c r="H722" s="41"/>
      <c r="I722" s="234"/>
      <c r="J722" s="41"/>
      <c r="K722" s="41"/>
      <c r="L722" s="45"/>
      <c r="M722" s="235"/>
      <c r="N722" s="236"/>
      <c r="O722" s="92"/>
      <c r="P722" s="92"/>
      <c r="Q722" s="92"/>
      <c r="R722" s="92"/>
      <c r="S722" s="92"/>
      <c r="T722" s="93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139</v>
      </c>
      <c r="AU722" s="18" t="s">
        <v>86</v>
      </c>
    </row>
    <row r="723" s="2" customFormat="1">
      <c r="A723" s="39"/>
      <c r="B723" s="40"/>
      <c r="C723" s="41"/>
      <c r="D723" s="232" t="s">
        <v>165</v>
      </c>
      <c r="E723" s="41"/>
      <c r="F723" s="259" t="s">
        <v>566</v>
      </c>
      <c r="G723" s="41"/>
      <c r="H723" s="41"/>
      <c r="I723" s="234"/>
      <c r="J723" s="41"/>
      <c r="K723" s="41"/>
      <c r="L723" s="45"/>
      <c r="M723" s="235"/>
      <c r="N723" s="236"/>
      <c r="O723" s="92"/>
      <c r="P723" s="92"/>
      <c r="Q723" s="92"/>
      <c r="R723" s="92"/>
      <c r="S723" s="92"/>
      <c r="T723" s="93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165</v>
      </c>
      <c r="AU723" s="18" t="s">
        <v>86</v>
      </c>
    </row>
    <row r="724" s="13" customFormat="1">
      <c r="A724" s="13"/>
      <c r="B724" s="237"/>
      <c r="C724" s="238"/>
      <c r="D724" s="232" t="s">
        <v>141</v>
      </c>
      <c r="E724" s="239" t="s">
        <v>1</v>
      </c>
      <c r="F724" s="240" t="s">
        <v>82</v>
      </c>
      <c r="G724" s="238"/>
      <c r="H724" s="241">
        <v>1</v>
      </c>
      <c r="I724" s="242"/>
      <c r="J724" s="238"/>
      <c r="K724" s="238"/>
      <c r="L724" s="243"/>
      <c r="M724" s="244"/>
      <c r="N724" s="245"/>
      <c r="O724" s="245"/>
      <c r="P724" s="245"/>
      <c r="Q724" s="245"/>
      <c r="R724" s="245"/>
      <c r="S724" s="245"/>
      <c r="T724" s="246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7" t="s">
        <v>141</v>
      </c>
      <c r="AU724" s="247" t="s">
        <v>86</v>
      </c>
      <c r="AV724" s="13" t="s">
        <v>86</v>
      </c>
      <c r="AW724" s="13" t="s">
        <v>32</v>
      </c>
      <c r="AX724" s="13" t="s">
        <v>82</v>
      </c>
      <c r="AY724" s="247" t="s">
        <v>131</v>
      </c>
    </row>
    <row r="725" s="2" customFormat="1" ht="37.8" customHeight="1">
      <c r="A725" s="39"/>
      <c r="B725" s="40"/>
      <c r="C725" s="260" t="s">
        <v>840</v>
      </c>
      <c r="D725" s="260" t="s">
        <v>232</v>
      </c>
      <c r="E725" s="261" t="s">
        <v>1400</v>
      </c>
      <c r="F725" s="262" t="s">
        <v>1401</v>
      </c>
      <c r="G725" s="263" t="s">
        <v>298</v>
      </c>
      <c r="H725" s="264">
        <v>2</v>
      </c>
      <c r="I725" s="265"/>
      <c r="J725" s="266">
        <f>ROUND(I725*H725,2)</f>
        <v>0</v>
      </c>
      <c r="K725" s="262" t="s">
        <v>1</v>
      </c>
      <c r="L725" s="267"/>
      <c r="M725" s="268" t="s">
        <v>1</v>
      </c>
      <c r="N725" s="269" t="s">
        <v>42</v>
      </c>
      <c r="O725" s="92"/>
      <c r="P725" s="228">
        <f>O725*H725</f>
        <v>0</v>
      </c>
      <c r="Q725" s="228">
        <v>0.14599999999999999</v>
      </c>
      <c r="R725" s="228">
        <f>Q725*H725</f>
        <v>0.29199999999999998</v>
      </c>
      <c r="S725" s="228">
        <v>0</v>
      </c>
      <c r="T725" s="229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30" t="s">
        <v>183</v>
      </c>
      <c r="AT725" s="230" t="s">
        <v>232</v>
      </c>
      <c r="AU725" s="230" t="s">
        <v>86</v>
      </c>
      <c r="AY725" s="18" t="s">
        <v>131</v>
      </c>
      <c r="BE725" s="231">
        <f>IF(N725="základní",J725,0)</f>
        <v>0</v>
      </c>
      <c r="BF725" s="231">
        <f>IF(N725="snížená",J725,0)</f>
        <v>0</v>
      </c>
      <c r="BG725" s="231">
        <f>IF(N725="zákl. přenesená",J725,0)</f>
        <v>0</v>
      </c>
      <c r="BH725" s="231">
        <f>IF(N725="sníž. přenesená",J725,0)</f>
        <v>0</v>
      </c>
      <c r="BI725" s="231">
        <f>IF(N725="nulová",J725,0)</f>
        <v>0</v>
      </c>
      <c r="BJ725" s="18" t="s">
        <v>82</v>
      </c>
      <c r="BK725" s="231">
        <f>ROUND(I725*H725,2)</f>
        <v>0</v>
      </c>
      <c r="BL725" s="18" t="s">
        <v>137</v>
      </c>
      <c r="BM725" s="230" t="s">
        <v>1402</v>
      </c>
    </row>
    <row r="726" s="2" customFormat="1">
      <c r="A726" s="39"/>
      <c r="B726" s="40"/>
      <c r="C726" s="41"/>
      <c r="D726" s="232" t="s">
        <v>139</v>
      </c>
      <c r="E726" s="41"/>
      <c r="F726" s="233" t="s">
        <v>1403</v>
      </c>
      <c r="G726" s="41"/>
      <c r="H726" s="41"/>
      <c r="I726" s="234"/>
      <c r="J726" s="41"/>
      <c r="K726" s="41"/>
      <c r="L726" s="45"/>
      <c r="M726" s="235"/>
      <c r="N726" s="236"/>
      <c r="O726" s="92"/>
      <c r="P726" s="92"/>
      <c r="Q726" s="92"/>
      <c r="R726" s="92"/>
      <c r="S726" s="92"/>
      <c r="T726" s="93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139</v>
      </c>
      <c r="AU726" s="18" t="s">
        <v>86</v>
      </c>
    </row>
    <row r="727" s="2" customFormat="1">
      <c r="A727" s="39"/>
      <c r="B727" s="40"/>
      <c r="C727" s="41"/>
      <c r="D727" s="232" t="s">
        <v>165</v>
      </c>
      <c r="E727" s="41"/>
      <c r="F727" s="259" t="s">
        <v>566</v>
      </c>
      <c r="G727" s="41"/>
      <c r="H727" s="41"/>
      <c r="I727" s="234"/>
      <c r="J727" s="41"/>
      <c r="K727" s="41"/>
      <c r="L727" s="45"/>
      <c r="M727" s="235"/>
      <c r="N727" s="236"/>
      <c r="O727" s="92"/>
      <c r="P727" s="92"/>
      <c r="Q727" s="92"/>
      <c r="R727" s="92"/>
      <c r="S727" s="92"/>
      <c r="T727" s="93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165</v>
      </c>
      <c r="AU727" s="18" t="s">
        <v>86</v>
      </c>
    </row>
    <row r="728" s="13" customFormat="1">
      <c r="A728" s="13"/>
      <c r="B728" s="237"/>
      <c r="C728" s="238"/>
      <c r="D728" s="232" t="s">
        <v>141</v>
      </c>
      <c r="E728" s="239" t="s">
        <v>1</v>
      </c>
      <c r="F728" s="240" t="s">
        <v>86</v>
      </c>
      <c r="G728" s="238"/>
      <c r="H728" s="241">
        <v>2</v>
      </c>
      <c r="I728" s="242"/>
      <c r="J728" s="238"/>
      <c r="K728" s="238"/>
      <c r="L728" s="243"/>
      <c r="M728" s="244"/>
      <c r="N728" s="245"/>
      <c r="O728" s="245"/>
      <c r="P728" s="245"/>
      <c r="Q728" s="245"/>
      <c r="R728" s="245"/>
      <c r="S728" s="245"/>
      <c r="T728" s="246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7" t="s">
        <v>141</v>
      </c>
      <c r="AU728" s="247" t="s">
        <v>86</v>
      </c>
      <c r="AV728" s="13" t="s">
        <v>86</v>
      </c>
      <c r="AW728" s="13" t="s">
        <v>32</v>
      </c>
      <c r="AX728" s="13" t="s">
        <v>82</v>
      </c>
      <c r="AY728" s="247" t="s">
        <v>131</v>
      </c>
    </row>
    <row r="729" s="2" customFormat="1" ht="24.15" customHeight="1">
      <c r="A729" s="39"/>
      <c r="B729" s="40"/>
      <c r="C729" s="219" t="s">
        <v>846</v>
      </c>
      <c r="D729" s="219" t="s">
        <v>133</v>
      </c>
      <c r="E729" s="220" t="s">
        <v>551</v>
      </c>
      <c r="F729" s="221" t="s">
        <v>552</v>
      </c>
      <c r="G729" s="222" t="s">
        <v>298</v>
      </c>
      <c r="H729" s="223">
        <v>3</v>
      </c>
      <c r="I729" s="224"/>
      <c r="J729" s="225">
        <f>ROUND(I729*H729,2)</f>
        <v>0</v>
      </c>
      <c r="K729" s="221" t="s">
        <v>155</v>
      </c>
      <c r="L729" s="45"/>
      <c r="M729" s="226" t="s">
        <v>1</v>
      </c>
      <c r="N729" s="227" t="s">
        <v>42</v>
      </c>
      <c r="O729" s="92"/>
      <c r="P729" s="228">
        <f>O729*H729</f>
        <v>0</v>
      </c>
      <c r="Q729" s="228">
        <v>0</v>
      </c>
      <c r="R729" s="228">
        <f>Q729*H729</f>
        <v>0</v>
      </c>
      <c r="S729" s="228">
        <v>0.10000000000000001</v>
      </c>
      <c r="T729" s="229">
        <f>S729*H729</f>
        <v>0.30000000000000004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30" t="s">
        <v>137</v>
      </c>
      <c r="AT729" s="230" t="s">
        <v>133</v>
      </c>
      <c r="AU729" s="230" t="s">
        <v>86</v>
      </c>
      <c r="AY729" s="18" t="s">
        <v>131</v>
      </c>
      <c r="BE729" s="231">
        <f>IF(N729="základní",J729,0)</f>
        <v>0</v>
      </c>
      <c r="BF729" s="231">
        <f>IF(N729="snížená",J729,0)</f>
        <v>0</v>
      </c>
      <c r="BG729" s="231">
        <f>IF(N729="zákl. přenesená",J729,0)</f>
        <v>0</v>
      </c>
      <c r="BH729" s="231">
        <f>IF(N729="sníž. přenesená",J729,0)</f>
        <v>0</v>
      </c>
      <c r="BI729" s="231">
        <f>IF(N729="nulová",J729,0)</f>
        <v>0</v>
      </c>
      <c r="BJ729" s="18" t="s">
        <v>82</v>
      </c>
      <c r="BK729" s="231">
        <f>ROUND(I729*H729,2)</f>
        <v>0</v>
      </c>
      <c r="BL729" s="18" t="s">
        <v>137</v>
      </c>
      <c r="BM729" s="230" t="s">
        <v>1404</v>
      </c>
    </row>
    <row r="730" s="2" customFormat="1">
      <c r="A730" s="39"/>
      <c r="B730" s="40"/>
      <c r="C730" s="41"/>
      <c r="D730" s="232" t="s">
        <v>139</v>
      </c>
      <c r="E730" s="41"/>
      <c r="F730" s="233" t="s">
        <v>554</v>
      </c>
      <c r="G730" s="41"/>
      <c r="H730" s="41"/>
      <c r="I730" s="234"/>
      <c r="J730" s="41"/>
      <c r="K730" s="41"/>
      <c r="L730" s="45"/>
      <c r="M730" s="235"/>
      <c r="N730" s="236"/>
      <c r="O730" s="92"/>
      <c r="P730" s="92"/>
      <c r="Q730" s="92"/>
      <c r="R730" s="92"/>
      <c r="S730" s="92"/>
      <c r="T730" s="93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139</v>
      </c>
      <c r="AU730" s="18" t="s">
        <v>86</v>
      </c>
    </row>
    <row r="731" s="13" customFormat="1">
      <c r="A731" s="13"/>
      <c r="B731" s="237"/>
      <c r="C731" s="238"/>
      <c r="D731" s="232" t="s">
        <v>141</v>
      </c>
      <c r="E731" s="239" t="s">
        <v>1</v>
      </c>
      <c r="F731" s="240" t="s">
        <v>89</v>
      </c>
      <c r="G731" s="238"/>
      <c r="H731" s="241">
        <v>3</v>
      </c>
      <c r="I731" s="242"/>
      <c r="J731" s="238"/>
      <c r="K731" s="238"/>
      <c r="L731" s="243"/>
      <c r="M731" s="244"/>
      <c r="N731" s="245"/>
      <c r="O731" s="245"/>
      <c r="P731" s="245"/>
      <c r="Q731" s="245"/>
      <c r="R731" s="245"/>
      <c r="S731" s="245"/>
      <c r="T731" s="246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7" t="s">
        <v>141</v>
      </c>
      <c r="AU731" s="247" t="s">
        <v>86</v>
      </c>
      <c r="AV731" s="13" t="s">
        <v>86</v>
      </c>
      <c r="AW731" s="13" t="s">
        <v>32</v>
      </c>
      <c r="AX731" s="13" t="s">
        <v>82</v>
      </c>
      <c r="AY731" s="247" t="s">
        <v>131</v>
      </c>
    </row>
    <row r="732" s="2" customFormat="1" ht="24.15" customHeight="1">
      <c r="A732" s="39"/>
      <c r="B732" s="40"/>
      <c r="C732" s="219" t="s">
        <v>852</v>
      </c>
      <c r="D732" s="219" t="s">
        <v>133</v>
      </c>
      <c r="E732" s="220" t="s">
        <v>568</v>
      </c>
      <c r="F732" s="221" t="s">
        <v>569</v>
      </c>
      <c r="G732" s="222" t="s">
        <v>298</v>
      </c>
      <c r="H732" s="223">
        <v>2</v>
      </c>
      <c r="I732" s="224"/>
      <c r="J732" s="225">
        <f>ROUND(I732*H732,2)</f>
        <v>0</v>
      </c>
      <c r="K732" s="221" t="s">
        <v>155</v>
      </c>
      <c r="L732" s="45"/>
      <c r="M732" s="226" t="s">
        <v>1</v>
      </c>
      <c r="N732" s="227" t="s">
        <v>42</v>
      </c>
      <c r="O732" s="92"/>
      <c r="P732" s="228">
        <f>O732*H732</f>
        <v>0</v>
      </c>
      <c r="Q732" s="228">
        <v>0.21734000000000001</v>
      </c>
      <c r="R732" s="228">
        <f>Q732*H732</f>
        <v>0.43468000000000001</v>
      </c>
      <c r="S732" s="228">
        <v>0</v>
      </c>
      <c r="T732" s="229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30" t="s">
        <v>137</v>
      </c>
      <c r="AT732" s="230" t="s">
        <v>133</v>
      </c>
      <c r="AU732" s="230" t="s">
        <v>86</v>
      </c>
      <c r="AY732" s="18" t="s">
        <v>131</v>
      </c>
      <c r="BE732" s="231">
        <f>IF(N732="základní",J732,0)</f>
        <v>0</v>
      </c>
      <c r="BF732" s="231">
        <f>IF(N732="snížená",J732,0)</f>
        <v>0</v>
      </c>
      <c r="BG732" s="231">
        <f>IF(N732="zákl. přenesená",J732,0)</f>
        <v>0</v>
      </c>
      <c r="BH732" s="231">
        <f>IF(N732="sníž. přenesená",J732,0)</f>
        <v>0</v>
      </c>
      <c r="BI732" s="231">
        <f>IF(N732="nulová",J732,0)</f>
        <v>0</v>
      </c>
      <c r="BJ732" s="18" t="s">
        <v>82</v>
      </c>
      <c r="BK732" s="231">
        <f>ROUND(I732*H732,2)</f>
        <v>0</v>
      </c>
      <c r="BL732" s="18" t="s">
        <v>137</v>
      </c>
      <c r="BM732" s="230" t="s">
        <v>1405</v>
      </c>
    </row>
    <row r="733" s="2" customFormat="1">
      <c r="A733" s="39"/>
      <c r="B733" s="40"/>
      <c r="C733" s="41"/>
      <c r="D733" s="232" t="s">
        <v>139</v>
      </c>
      <c r="E733" s="41"/>
      <c r="F733" s="233" t="s">
        <v>569</v>
      </c>
      <c r="G733" s="41"/>
      <c r="H733" s="41"/>
      <c r="I733" s="234"/>
      <c r="J733" s="41"/>
      <c r="K733" s="41"/>
      <c r="L733" s="45"/>
      <c r="M733" s="235"/>
      <c r="N733" s="236"/>
      <c r="O733" s="92"/>
      <c r="P733" s="92"/>
      <c r="Q733" s="92"/>
      <c r="R733" s="92"/>
      <c r="S733" s="92"/>
      <c r="T733" s="93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139</v>
      </c>
      <c r="AU733" s="18" t="s">
        <v>86</v>
      </c>
    </row>
    <row r="734" s="13" customFormat="1">
      <c r="A734" s="13"/>
      <c r="B734" s="237"/>
      <c r="C734" s="238"/>
      <c r="D734" s="232" t="s">
        <v>141</v>
      </c>
      <c r="E734" s="239" t="s">
        <v>1</v>
      </c>
      <c r="F734" s="240" t="s">
        <v>86</v>
      </c>
      <c r="G734" s="238"/>
      <c r="H734" s="241">
        <v>2</v>
      </c>
      <c r="I734" s="242"/>
      <c r="J734" s="238"/>
      <c r="K734" s="238"/>
      <c r="L734" s="243"/>
      <c r="M734" s="244"/>
      <c r="N734" s="245"/>
      <c r="O734" s="245"/>
      <c r="P734" s="245"/>
      <c r="Q734" s="245"/>
      <c r="R734" s="245"/>
      <c r="S734" s="245"/>
      <c r="T734" s="246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7" t="s">
        <v>141</v>
      </c>
      <c r="AU734" s="247" t="s">
        <v>86</v>
      </c>
      <c r="AV734" s="13" t="s">
        <v>86</v>
      </c>
      <c r="AW734" s="13" t="s">
        <v>32</v>
      </c>
      <c r="AX734" s="13" t="s">
        <v>82</v>
      </c>
      <c r="AY734" s="247" t="s">
        <v>131</v>
      </c>
    </row>
    <row r="735" s="2" customFormat="1" ht="24.15" customHeight="1">
      <c r="A735" s="39"/>
      <c r="B735" s="40"/>
      <c r="C735" s="260" t="s">
        <v>858</v>
      </c>
      <c r="D735" s="260" t="s">
        <v>232</v>
      </c>
      <c r="E735" s="261" t="s">
        <v>572</v>
      </c>
      <c r="F735" s="262" t="s">
        <v>573</v>
      </c>
      <c r="G735" s="263" t="s">
        <v>298</v>
      </c>
      <c r="H735" s="264">
        <v>2</v>
      </c>
      <c r="I735" s="265"/>
      <c r="J735" s="266">
        <f>ROUND(I735*H735,2)</f>
        <v>0</v>
      </c>
      <c r="K735" s="262" t="s">
        <v>1</v>
      </c>
      <c r="L735" s="267"/>
      <c r="M735" s="268" t="s">
        <v>1</v>
      </c>
      <c r="N735" s="269" t="s">
        <v>42</v>
      </c>
      <c r="O735" s="92"/>
      <c r="P735" s="228">
        <f>O735*H735</f>
        <v>0</v>
      </c>
      <c r="Q735" s="228">
        <v>0.108</v>
      </c>
      <c r="R735" s="228">
        <f>Q735*H735</f>
        <v>0.216</v>
      </c>
      <c r="S735" s="228">
        <v>0</v>
      </c>
      <c r="T735" s="229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30" t="s">
        <v>183</v>
      </c>
      <c r="AT735" s="230" t="s">
        <v>232</v>
      </c>
      <c r="AU735" s="230" t="s">
        <v>86</v>
      </c>
      <c r="AY735" s="18" t="s">
        <v>131</v>
      </c>
      <c r="BE735" s="231">
        <f>IF(N735="základní",J735,0)</f>
        <v>0</v>
      </c>
      <c r="BF735" s="231">
        <f>IF(N735="snížená",J735,0)</f>
        <v>0</v>
      </c>
      <c r="BG735" s="231">
        <f>IF(N735="zákl. přenesená",J735,0)</f>
        <v>0</v>
      </c>
      <c r="BH735" s="231">
        <f>IF(N735="sníž. přenesená",J735,0)</f>
        <v>0</v>
      </c>
      <c r="BI735" s="231">
        <f>IF(N735="nulová",J735,0)</f>
        <v>0</v>
      </c>
      <c r="BJ735" s="18" t="s">
        <v>82</v>
      </c>
      <c r="BK735" s="231">
        <f>ROUND(I735*H735,2)</f>
        <v>0</v>
      </c>
      <c r="BL735" s="18" t="s">
        <v>137</v>
      </c>
      <c r="BM735" s="230" t="s">
        <v>1406</v>
      </c>
    </row>
    <row r="736" s="2" customFormat="1">
      <c r="A736" s="39"/>
      <c r="B736" s="40"/>
      <c r="C736" s="41"/>
      <c r="D736" s="232" t="s">
        <v>139</v>
      </c>
      <c r="E736" s="41"/>
      <c r="F736" s="233" t="s">
        <v>575</v>
      </c>
      <c r="G736" s="41"/>
      <c r="H736" s="41"/>
      <c r="I736" s="234"/>
      <c r="J736" s="41"/>
      <c r="K736" s="41"/>
      <c r="L736" s="45"/>
      <c r="M736" s="235"/>
      <c r="N736" s="236"/>
      <c r="O736" s="92"/>
      <c r="P736" s="92"/>
      <c r="Q736" s="92"/>
      <c r="R736" s="92"/>
      <c r="S736" s="92"/>
      <c r="T736" s="93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T736" s="18" t="s">
        <v>139</v>
      </c>
      <c r="AU736" s="18" t="s">
        <v>86</v>
      </c>
    </row>
    <row r="737" s="13" customFormat="1">
      <c r="A737" s="13"/>
      <c r="B737" s="237"/>
      <c r="C737" s="238"/>
      <c r="D737" s="232" t="s">
        <v>141</v>
      </c>
      <c r="E737" s="239" t="s">
        <v>1</v>
      </c>
      <c r="F737" s="240" t="s">
        <v>86</v>
      </c>
      <c r="G737" s="238"/>
      <c r="H737" s="241">
        <v>2</v>
      </c>
      <c r="I737" s="242"/>
      <c r="J737" s="238"/>
      <c r="K737" s="238"/>
      <c r="L737" s="243"/>
      <c r="M737" s="244"/>
      <c r="N737" s="245"/>
      <c r="O737" s="245"/>
      <c r="P737" s="245"/>
      <c r="Q737" s="245"/>
      <c r="R737" s="245"/>
      <c r="S737" s="245"/>
      <c r="T737" s="246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7" t="s">
        <v>141</v>
      </c>
      <c r="AU737" s="247" t="s">
        <v>86</v>
      </c>
      <c r="AV737" s="13" t="s">
        <v>86</v>
      </c>
      <c r="AW737" s="13" t="s">
        <v>32</v>
      </c>
      <c r="AX737" s="13" t="s">
        <v>82</v>
      </c>
      <c r="AY737" s="247" t="s">
        <v>131</v>
      </c>
    </row>
    <row r="738" s="2" customFormat="1" ht="24.15" customHeight="1">
      <c r="A738" s="39"/>
      <c r="B738" s="40"/>
      <c r="C738" s="260" t="s">
        <v>864</v>
      </c>
      <c r="D738" s="260" t="s">
        <v>232</v>
      </c>
      <c r="E738" s="261" t="s">
        <v>577</v>
      </c>
      <c r="F738" s="262" t="s">
        <v>578</v>
      </c>
      <c r="G738" s="263" t="s">
        <v>298</v>
      </c>
      <c r="H738" s="264">
        <v>2</v>
      </c>
      <c r="I738" s="265"/>
      <c r="J738" s="266">
        <f>ROUND(I738*H738,2)</f>
        <v>0</v>
      </c>
      <c r="K738" s="262" t="s">
        <v>155</v>
      </c>
      <c r="L738" s="267"/>
      <c r="M738" s="268" t="s">
        <v>1</v>
      </c>
      <c r="N738" s="269" t="s">
        <v>42</v>
      </c>
      <c r="O738" s="92"/>
      <c r="P738" s="228">
        <f>O738*H738</f>
        <v>0</v>
      </c>
      <c r="Q738" s="228">
        <v>0.0060000000000000001</v>
      </c>
      <c r="R738" s="228">
        <f>Q738*H738</f>
        <v>0.012</v>
      </c>
      <c r="S738" s="228">
        <v>0</v>
      </c>
      <c r="T738" s="229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0" t="s">
        <v>183</v>
      </c>
      <c r="AT738" s="230" t="s">
        <v>232</v>
      </c>
      <c r="AU738" s="230" t="s">
        <v>86</v>
      </c>
      <c r="AY738" s="18" t="s">
        <v>131</v>
      </c>
      <c r="BE738" s="231">
        <f>IF(N738="základní",J738,0)</f>
        <v>0</v>
      </c>
      <c r="BF738" s="231">
        <f>IF(N738="snížená",J738,0)</f>
        <v>0</v>
      </c>
      <c r="BG738" s="231">
        <f>IF(N738="zákl. přenesená",J738,0)</f>
        <v>0</v>
      </c>
      <c r="BH738" s="231">
        <f>IF(N738="sníž. přenesená",J738,0)</f>
        <v>0</v>
      </c>
      <c r="BI738" s="231">
        <f>IF(N738="nulová",J738,0)</f>
        <v>0</v>
      </c>
      <c r="BJ738" s="18" t="s">
        <v>82</v>
      </c>
      <c r="BK738" s="231">
        <f>ROUND(I738*H738,2)</f>
        <v>0</v>
      </c>
      <c r="BL738" s="18" t="s">
        <v>137</v>
      </c>
      <c r="BM738" s="230" t="s">
        <v>1407</v>
      </c>
    </row>
    <row r="739" s="2" customFormat="1">
      <c r="A739" s="39"/>
      <c r="B739" s="40"/>
      <c r="C739" s="41"/>
      <c r="D739" s="232" t="s">
        <v>139</v>
      </c>
      <c r="E739" s="41"/>
      <c r="F739" s="233" t="s">
        <v>578</v>
      </c>
      <c r="G739" s="41"/>
      <c r="H739" s="41"/>
      <c r="I739" s="234"/>
      <c r="J739" s="41"/>
      <c r="K739" s="41"/>
      <c r="L739" s="45"/>
      <c r="M739" s="235"/>
      <c r="N739" s="236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139</v>
      </c>
      <c r="AU739" s="18" t="s">
        <v>86</v>
      </c>
    </row>
    <row r="740" s="13" customFormat="1">
      <c r="A740" s="13"/>
      <c r="B740" s="237"/>
      <c r="C740" s="238"/>
      <c r="D740" s="232" t="s">
        <v>141</v>
      </c>
      <c r="E740" s="239" t="s">
        <v>1</v>
      </c>
      <c r="F740" s="240" t="s">
        <v>86</v>
      </c>
      <c r="G740" s="238"/>
      <c r="H740" s="241">
        <v>2</v>
      </c>
      <c r="I740" s="242"/>
      <c r="J740" s="238"/>
      <c r="K740" s="238"/>
      <c r="L740" s="243"/>
      <c r="M740" s="244"/>
      <c r="N740" s="245"/>
      <c r="O740" s="245"/>
      <c r="P740" s="245"/>
      <c r="Q740" s="245"/>
      <c r="R740" s="245"/>
      <c r="S740" s="245"/>
      <c r="T740" s="246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7" t="s">
        <v>141</v>
      </c>
      <c r="AU740" s="247" t="s">
        <v>86</v>
      </c>
      <c r="AV740" s="13" t="s">
        <v>86</v>
      </c>
      <c r="AW740" s="13" t="s">
        <v>32</v>
      </c>
      <c r="AX740" s="13" t="s">
        <v>82</v>
      </c>
      <c r="AY740" s="247" t="s">
        <v>131</v>
      </c>
    </row>
    <row r="741" s="2" customFormat="1" ht="37.8" customHeight="1">
      <c r="A741" s="39"/>
      <c r="B741" s="40"/>
      <c r="C741" s="219" t="s">
        <v>871</v>
      </c>
      <c r="D741" s="219" t="s">
        <v>133</v>
      </c>
      <c r="E741" s="220" t="s">
        <v>1408</v>
      </c>
      <c r="F741" s="221" t="s">
        <v>1409</v>
      </c>
      <c r="G741" s="222" t="s">
        <v>298</v>
      </c>
      <c r="H741" s="223">
        <v>1</v>
      </c>
      <c r="I741" s="224"/>
      <c r="J741" s="225">
        <f>ROUND(I741*H741,2)</f>
        <v>0</v>
      </c>
      <c r="K741" s="221" t="s">
        <v>1</v>
      </c>
      <c r="L741" s="45"/>
      <c r="M741" s="226" t="s">
        <v>1</v>
      </c>
      <c r="N741" s="227" t="s">
        <v>42</v>
      </c>
      <c r="O741" s="92"/>
      <c r="P741" s="228">
        <f>O741*H741</f>
        <v>0</v>
      </c>
      <c r="Q741" s="228">
        <v>0.21734000000000001</v>
      </c>
      <c r="R741" s="228">
        <f>Q741*H741</f>
        <v>0.21734000000000001</v>
      </c>
      <c r="S741" s="228">
        <v>0</v>
      </c>
      <c r="T741" s="229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30" t="s">
        <v>137</v>
      </c>
      <c r="AT741" s="230" t="s">
        <v>133</v>
      </c>
      <c r="AU741" s="230" t="s">
        <v>86</v>
      </c>
      <c r="AY741" s="18" t="s">
        <v>131</v>
      </c>
      <c r="BE741" s="231">
        <f>IF(N741="základní",J741,0)</f>
        <v>0</v>
      </c>
      <c r="BF741" s="231">
        <f>IF(N741="snížená",J741,0)</f>
        <v>0</v>
      </c>
      <c r="BG741" s="231">
        <f>IF(N741="zákl. přenesená",J741,0)</f>
        <v>0</v>
      </c>
      <c r="BH741" s="231">
        <f>IF(N741="sníž. přenesená",J741,0)</f>
        <v>0</v>
      </c>
      <c r="BI741" s="231">
        <f>IF(N741="nulová",J741,0)</f>
        <v>0</v>
      </c>
      <c r="BJ741" s="18" t="s">
        <v>82</v>
      </c>
      <c r="BK741" s="231">
        <f>ROUND(I741*H741,2)</f>
        <v>0</v>
      </c>
      <c r="BL741" s="18" t="s">
        <v>137</v>
      </c>
      <c r="BM741" s="230" t="s">
        <v>1410</v>
      </c>
    </row>
    <row r="742" s="2" customFormat="1">
      <c r="A742" s="39"/>
      <c r="B742" s="40"/>
      <c r="C742" s="41"/>
      <c r="D742" s="232" t="s">
        <v>139</v>
      </c>
      <c r="E742" s="41"/>
      <c r="F742" s="233" t="s">
        <v>1409</v>
      </c>
      <c r="G742" s="41"/>
      <c r="H742" s="41"/>
      <c r="I742" s="234"/>
      <c r="J742" s="41"/>
      <c r="K742" s="41"/>
      <c r="L742" s="45"/>
      <c r="M742" s="235"/>
      <c r="N742" s="236"/>
      <c r="O742" s="92"/>
      <c r="P742" s="92"/>
      <c r="Q742" s="92"/>
      <c r="R742" s="92"/>
      <c r="S742" s="92"/>
      <c r="T742" s="93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T742" s="18" t="s">
        <v>139</v>
      </c>
      <c r="AU742" s="18" t="s">
        <v>86</v>
      </c>
    </row>
    <row r="743" s="13" customFormat="1">
      <c r="A743" s="13"/>
      <c r="B743" s="237"/>
      <c r="C743" s="238"/>
      <c r="D743" s="232" t="s">
        <v>141</v>
      </c>
      <c r="E743" s="239" t="s">
        <v>1</v>
      </c>
      <c r="F743" s="240" t="s">
        <v>82</v>
      </c>
      <c r="G743" s="238"/>
      <c r="H743" s="241">
        <v>1</v>
      </c>
      <c r="I743" s="242"/>
      <c r="J743" s="238"/>
      <c r="K743" s="238"/>
      <c r="L743" s="243"/>
      <c r="M743" s="244"/>
      <c r="N743" s="245"/>
      <c r="O743" s="245"/>
      <c r="P743" s="245"/>
      <c r="Q743" s="245"/>
      <c r="R743" s="245"/>
      <c r="S743" s="245"/>
      <c r="T743" s="246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7" t="s">
        <v>141</v>
      </c>
      <c r="AU743" s="247" t="s">
        <v>86</v>
      </c>
      <c r="AV743" s="13" t="s">
        <v>86</v>
      </c>
      <c r="AW743" s="13" t="s">
        <v>32</v>
      </c>
      <c r="AX743" s="13" t="s">
        <v>82</v>
      </c>
      <c r="AY743" s="247" t="s">
        <v>131</v>
      </c>
    </row>
    <row r="744" s="2" customFormat="1" ht="24.15" customHeight="1">
      <c r="A744" s="39"/>
      <c r="B744" s="40"/>
      <c r="C744" s="219" t="s">
        <v>877</v>
      </c>
      <c r="D744" s="219" t="s">
        <v>133</v>
      </c>
      <c r="E744" s="220" t="s">
        <v>585</v>
      </c>
      <c r="F744" s="221" t="s">
        <v>586</v>
      </c>
      <c r="G744" s="222" t="s">
        <v>298</v>
      </c>
      <c r="H744" s="223">
        <v>9</v>
      </c>
      <c r="I744" s="224"/>
      <c r="J744" s="225">
        <f>ROUND(I744*H744,2)</f>
        <v>0</v>
      </c>
      <c r="K744" s="221" t="s">
        <v>1</v>
      </c>
      <c r="L744" s="45"/>
      <c r="M744" s="226" t="s">
        <v>1</v>
      </c>
      <c r="N744" s="227" t="s">
        <v>42</v>
      </c>
      <c r="O744" s="92"/>
      <c r="P744" s="228">
        <f>O744*H744</f>
        <v>0</v>
      </c>
      <c r="Q744" s="228">
        <v>0.42080000000000001</v>
      </c>
      <c r="R744" s="228">
        <f>Q744*H744</f>
        <v>3.7871999999999999</v>
      </c>
      <c r="S744" s="228">
        <v>0</v>
      </c>
      <c r="T744" s="229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30" t="s">
        <v>137</v>
      </c>
      <c r="AT744" s="230" t="s">
        <v>133</v>
      </c>
      <c r="AU744" s="230" t="s">
        <v>86</v>
      </c>
      <c r="AY744" s="18" t="s">
        <v>131</v>
      </c>
      <c r="BE744" s="231">
        <f>IF(N744="základní",J744,0)</f>
        <v>0</v>
      </c>
      <c r="BF744" s="231">
        <f>IF(N744="snížená",J744,0)</f>
        <v>0</v>
      </c>
      <c r="BG744" s="231">
        <f>IF(N744="zákl. přenesená",J744,0)</f>
        <v>0</v>
      </c>
      <c r="BH744" s="231">
        <f>IF(N744="sníž. přenesená",J744,0)</f>
        <v>0</v>
      </c>
      <c r="BI744" s="231">
        <f>IF(N744="nulová",J744,0)</f>
        <v>0</v>
      </c>
      <c r="BJ744" s="18" t="s">
        <v>82</v>
      </c>
      <c r="BK744" s="231">
        <f>ROUND(I744*H744,2)</f>
        <v>0</v>
      </c>
      <c r="BL744" s="18" t="s">
        <v>137</v>
      </c>
      <c r="BM744" s="230" t="s">
        <v>1411</v>
      </c>
    </row>
    <row r="745" s="2" customFormat="1">
      <c r="A745" s="39"/>
      <c r="B745" s="40"/>
      <c r="C745" s="41"/>
      <c r="D745" s="232" t="s">
        <v>139</v>
      </c>
      <c r="E745" s="41"/>
      <c r="F745" s="233" t="s">
        <v>586</v>
      </c>
      <c r="G745" s="41"/>
      <c r="H745" s="41"/>
      <c r="I745" s="234"/>
      <c r="J745" s="41"/>
      <c r="K745" s="41"/>
      <c r="L745" s="45"/>
      <c r="M745" s="235"/>
      <c r="N745" s="236"/>
      <c r="O745" s="92"/>
      <c r="P745" s="92"/>
      <c r="Q745" s="92"/>
      <c r="R745" s="92"/>
      <c r="S745" s="92"/>
      <c r="T745" s="93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139</v>
      </c>
      <c r="AU745" s="18" t="s">
        <v>86</v>
      </c>
    </row>
    <row r="746" s="13" customFormat="1">
      <c r="A746" s="13"/>
      <c r="B746" s="237"/>
      <c r="C746" s="238"/>
      <c r="D746" s="232" t="s">
        <v>141</v>
      </c>
      <c r="E746" s="239" t="s">
        <v>1</v>
      </c>
      <c r="F746" s="240" t="s">
        <v>190</v>
      </c>
      <c r="G746" s="238"/>
      <c r="H746" s="241">
        <v>9</v>
      </c>
      <c r="I746" s="242"/>
      <c r="J746" s="238"/>
      <c r="K746" s="238"/>
      <c r="L746" s="243"/>
      <c r="M746" s="244"/>
      <c r="N746" s="245"/>
      <c r="O746" s="245"/>
      <c r="P746" s="245"/>
      <c r="Q746" s="245"/>
      <c r="R746" s="245"/>
      <c r="S746" s="245"/>
      <c r="T746" s="246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7" t="s">
        <v>141</v>
      </c>
      <c r="AU746" s="247" t="s">
        <v>86</v>
      </c>
      <c r="AV746" s="13" t="s">
        <v>86</v>
      </c>
      <c r="AW746" s="13" t="s">
        <v>32</v>
      </c>
      <c r="AX746" s="13" t="s">
        <v>82</v>
      </c>
      <c r="AY746" s="247" t="s">
        <v>131</v>
      </c>
    </row>
    <row r="747" s="2" customFormat="1" ht="33" customHeight="1">
      <c r="A747" s="39"/>
      <c r="B747" s="40"/>
      <c r="C747" s="219" t="s">
        <v>884</v>
      </c>
      <c r="D747" s="219" t="s">
        <v>133</v>
      </c>
      <c r="E747" s="220" t="s">
        <v>589</v>
      </c>
      <c r="F747" s="221" t="s">
        <v>590</v>
      </c>
      <c r="G747" s="222" t="s">
        <v>298</v>
      </c>
      <c r="H747" s="223">
        <v>8</v>
      </c>
      <c r="I747" s="224"/>
      <c r="J747" s="225">
        <f>ROUND(I747*H747,2)</f>
        <v>0</v>
      </c>
      <c r="K747" s="221" t="s">
        <v>1</v>
      </c>
      <c r="L747" s="45"/>
      <c r="M747" s="226" t="s">
        <v>1</v>
      </c>
      <c r="N747" s="227" t="s">
        <v>42</v>
      </c>
      <c r="O747" s="92"/>
      <c r="P747" s="228">
        <f>O747*H747</f>
        <v>0</v>
      </c>
      <c r="Q747" s="228">
        <v>0.31108000000000002</v>
      </c>
      <c r="R747" s="228">
        <f>Q747*H747</f>
        <v>2.4886400000000002</v>
      </c>
      <c r="S747" s="228">
        <v>0</v>
      </c>
      <c r="T747" s="229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30" t="s">
        <v>137</v>
      </c>
      <c r="AT747" s="230" t="s">
        <v>133</v>
      </c>
      <c r="AU747" s="230" t="s">
        <v>86</v>
      </c>
      <c r="AY747" s="18" t="s">
        <v>131</v>
      </c>
      <c r="BE747" s="231">
        <f>IF(N747="základní",J747,0)</f>
        <v>0</v>
      </c>
      <c r="BF747" s="231">
        <f>IF(N747="snížená",J747,0)</f>
        <v>0</v>
      </c>
      <c r="BG747" s="231">
        <f>IF(N747="zákl. přenesená",J747,0)</f>
        <v>0</v>
      </c>
      <c r="BH747" s="231">
        <f>IF(N747="sníž. přenesená",J747,0)</f>
        <v>0</v>
      </c>
      <c r="BI747" s="231">
        <f>IF(N747="nulová",J747,0)</f>
        <v>0</v>
      </c>
      <c r="BJ747" s="18" t="s">
        <v>82</v>
      </c>
      <c r="BK747" s="231">
        <f>ROUND(I747*H747,2)</f>
        <v>0</v>
      </c>
      <c r="BL747" s="18" t="s">
        <v>137</v>
      </c>
      <c r="BM747" s="230" t="s">
        <v>1412</v>
      </c>
    </row>
    <row r="748" s="2" customFormat="1">
      <c r="A748" s="39"/>
      <c r="B748" s="40"/>
      <c r="C748" s="41"/>
      <c r="D748" s="232" t="s">
        <v>139</v>
      </c>
      <c r="E748" s="41"/>
      <c r="F748" s="233" t="s">
        <v>592</v>
      </c>
      <c r="G748" s="41"/>
      <c r="H748" s="41"/>
      <c r="I748" s="234"/>
      <c r="J748" s="41"/>
      <c r="K748" s="41"/>
      <c r="L748" s="45"/>
      <c r="M748" s="235"/>
      <c r="N748" s="236"/>
      <c r="O748" s="92"/>
      <c r="P748" s="92"/>
      <c r="Q748" s="92"/>
      <c r="R748" s="92"/>
      <c r="S748" s="92"/>
      <c r="T748" s="93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139</v>
      </c>
      <c r="AU748" s="18" t="s">
        <v>86</v>
      </c>
    </row>
    <row r="749" s="13" customFormat="1">
      <c r="A749" s="13"/>
      <c r="B749" s="237"/>
      <c r="C749" s="238"/>
      <c r="D749" s="232" t="s">
        <v>141</v>
      </c>
      <c r="E749" s="239" t="s">
        <v>1</v>
      </c>
      <c r="F749" s="240" t="s">
        <v>183</v>
      </c>
      <c r="G749" s="238"/>
      <c r="H749" s="241">
        <v>8</v>
      </c>
      <c r="I749" s="242"/>
      <c r="J749" s="238"/>
      <c r="K749" s="238"/>
      <c r="L749" s="243"/>
      <c r="M749" s="244"/>
      <c r="N749" s="245"/>
      <c r="O749" s="245"/>
      <c r="P749" s="245"/>
      <c r="Q749" s="245"/>
      <c r="R749" s="245"/>
      <c r="S749" s="245"/>
      <c r="T749" s="246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7" t="s">
        <v>141</v>
      </c>
      <c r="AU749" s="247" t="s">
        <v>86</v>
      </c>
      <c r="AV749" s="13" t="s">
        <v>86</v>
      </c>
      <c r="AW749" s="13" t="s">
        <v>32</v>
      </c>
      <c r="AX749" s="13" t="s">
        <v>82</v>
      </c>
      <c r="AY749" s="247" t="s">
        <v>131</v>
      </c>
    </row>
    <row r="750" s="2" customFormat="1" ht="24.15" customHeight="1">
      <c r="A750" s="39"/>
      <c r="B750" s="40"/>
      <c r="C750" s="219" t="s">
        <v>890</v>
      </c>
      <c r="D750" s="219" t="s">
        <v>133</v>
      </c>
      <c r="E750" s="220" t="s">
        <v>594</v>
      </c>
      <c r="F750" s="221" t="s">
        <v>595</v>
      </c>
      <c r="G750" s="222" t="s">
        <v>171</v>
      </c>
      <c r="H750" s="223">
        <v>1</v>
      </c>
      <c r="I750" s="224"/>
      <c r="J750" s="225">
        <f>ROUND(I750*H750,2)</f>
        <v>0</v>
      </c>
      <c r="K750" s="221" t="s">
        <v>155</v>
      </c>
      <c r="L750" s="45"/>
      <c r="M750" s="226" t="s">
        <v>1</v>
      </c>
      <c r="N750" s="227" t="s">
        <v>42</v>
      </c>
      <c r="O750" s="92"/>
      <c r="P750" s="228">
        <f>O750*H750</f>
        <v>0</v>
      </c>
      <c r="Q750" s="228">
        <v>2.3010199999999998</v>
      </c>
      <c r="R750" s="228">
        <f>Q750*H750</f>
        <v>2.3010199999999998</v>
      </c>
      <c r="S750" s="228">
        <v>0</v>
      </c>
      <c r="T750" s="229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0" t="s">
        <v>137</v>
      </c>
      <c r="AT750" s="230" t="s">
        <v>133</v>
      </c>
      <c r="AU750" s="230" t="s">
        <v>86</v>
      </c>
      <c r="AY750" s="18" t="s">
        <v>131</v>
      </c>
      <c r="BE750" s="231">
        <f>IF(N750="základní",J750,0)</f>
        <v>0</v>
      </c>
      <c r="BF750" s="231">
        <f>IF(N750="snížená",J750,0)</f>
        <v>0</v>
      </c>
      <c r="BG750" s="231">
        <f>IF(N750="zákl. přenesená",J750,0)</f>
        <v>0</v>
      </c>
      <c r="BH750" s="231">
        <f>IF(N750="sníž. přenesená",J750,0)</f>
        <v>0</v>
      </c>
      <c r="BI750" s="231">
        <f>IF(N750="nulová",J750,0)</f>
        <v>0</v>
      </c>
      <c r="BJ750" s="18" t="s">
        <v>82</v>
      </c>
      <c r="BK750" s="231">
        <f>ROUND(I750*H750,2)</f>
        <v>0</v>
      </c>
      <c r="BL750" s="18" t="s">
        <v>137</v>
      </c>
      <c r="BM750" s="230" t="s">
        <v>1413</v>
      </c>
    </row>
    <row r="751" s="2" customFormat="1">
      <c r="A751" s="39"/>
      <c r="B751" s="40"/>
      <c r="C751" s="41"/>
      <c r="D751" s="232" t="s">
        <v>139</v>
      </c>
      <c r="E751" s="41"/>
      <c r="F751" s="233" t="s">
        <v>597</v>
      </c>
      <c r="G751" s="41"/>
      <c r="H751" s="41"/>
      <c r="I751" s="234"/>
      <c r="J751" s="41"/>
      <c r="K751" s="41"/>
      <c r="L751" s="45"/>
      <c r="M751" s="235"/>
      <c r="N751" s="236"/>
      <c r="O751" s="92"/>
      <c r="P751" s="92"/>
      <c r="Q751" s="92"/>
      <c r="R751" s="92"/>
      <c r="S751" s="92"/>
      <c r="T751" s="93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139</v>
      </c>
      <c r="AU751" s="18" t="s">
        <v>86</v>
      </c>
    </row>
    <row r="752" s="13" customFormat="1">
      <c r="A752" s="13"/>
      <c r="B752" s="237"/>
      <c r="C752" s="238"/>
      <c r="D752" s="232" t="s">
        <v>141</v>
      </c>
      <c r="E752" s="239" t="s">
        <v>1</v>
      </c>
      <c r="F752" s="240" t="s">
        <v>1414</v>
      </c>
      <c r="G752" s="238"/>
      <c r="H752" s="241">
        <v>0.29999999999999999</v>
      </c>
      <c r="I752" s="242"/>
      <c r="J752" s="238"/>
      <c r="K752" s="238"/>
      <c r="L752" s="243"/>
      <c r="M752" s="244"/>
      <c r="N752" s="245"/>
      <c r="O752" s="245"/>
      <c r="P752" s="245"/>
      <c r="Q752" s="245"/>
      <c r="R752" s="245"/>
      <c r="S752" s="245"/>
      <c r="T752" s="246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7" t="s">
        <v>141</v>
      </c>
      <c r="AU752" s="247" t="s">
        <v>86</v>
      </c>
      <c r="AV752" s="13" t="s">
        <v>86</v>
      </c>
      <c r="AW752" s="13" t="s">
        <v>32</v>
      </c>
      <c r="AX752" s="13" t="s">
        <v>77</v>
      </c>
      <c r="AY752" s="247" t="s">
        <v>131</v>
      </c>
    </row>
    <row r="753" s="13" customFormat="1">
      <c r="A753" s="13"/>
      <c r="B753" s="237"/>
      <c r="C753" s="238"/>
      <c r="D753" s="232" t="s">
        <v>141</v>
      </c>
      <c r="E753" s="239" t="s">
        <v>1</v>
      </c>
      <c r="F753" s="240" t="s">
        <v>1415</v>
      </c>
      <c r="G753" s="238"/>
      <c r="H753" s="241">
        <v>0.69999999999999996</v>
      </c>
      <c r="I753" s="242"/>
      <c r="J753" s="238"/>
      <c r="K753" s="238"/>
      <c r="L753" s="243"/>
      <c r="M753" s="244"/>
      <c r="N753" s="245"/>
      <c r="O753" s="245"/>
      <c r="P753" s="245"/>
      <c r="Q753" s="245"/>
      <c r="R753" s="245"/>
      <c r="S753" s="245"/>
      <c r="T753" s="246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7" t="s">
        <v>141</v>
      </c>
      <c r="AU753" s="247" t="s">
        <v>86</v>
      </c>
      <c r="AV753" s="13" t="s">
        <v>86</v>
      </c>
      <c r="AW753" s="13" t="s">
        <v>32</v>
      </c>
      <c r="AX753" s="13" t="s">
        <v>77</v>
      </c>
      <c r="AY753" s="247" t="s">
        <v>131</v>
      </c>
    </row>
    <row r="754" s="14" customFormat="1">
      <c r="A754" s="14"/>
      <c r="B754" s="248"/>
      <c r="C754" s="249"/>
      <c r="D754" s="232" t="s">
        <v>141</v>
      </c>
      <c r="E754" s="250" t="s">
        <v>1</v>
      </c>
      <c r="F754" s="251" t="s">
        <v>159</v>
      </c>
      <c r="G754" s="249"/>
      <c r="H754" s="252">
        <v>1</v>
      </c>
      <c r="I754" s="253"/>
      <c r="J754" s="249"/>
      <c r="K754" s="249"/>
      <c r="L754" s="254"/>
      <c r="M754" s="255"/>
      <c r="N754" s="256"/>
      <c r="O754" s="256"/>
      <c r="P754" s="256"/>
      <c r="Q754" s="256"/>
      <c r="R754" s="256"/>
      <c r="S754" s="256"/>
      <c r="T754" s="257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8" t="s">
        <v>141</v>
      </c>
      <c r="AU754" s="258" t="s">
        <v>86</v>
      </c>
      <c r="AV754" s="14" t="s">
        <v>137</v>
      </c>
      <c r="AW754" s="14" t="s">
        <v>32</v>
      </c>
      <c r="AX754" s="14" t="s">
        <v>82</v>
      </c>
      <c r="AY754" s="258" t="s">
        <v>131</v>
      </c>
    </row>
    <row r="755" s="12" customFormat="1" ht="22.8" customHeight="1">
      <c r="A755" s="12"/>
      <c r="B755" s="203"/>
      <c r="C755" s="204"/>
      <c r="D755" s="205" t="s">
        <v>76</v>
      </c>
      <c r="E755" s="217" t="s">
        <v>190</v>
      </c>
      <c r="F755" s="217" t="s">
        <v>600</v>
      </c>
      <c r="G755" s="204"/>
      <c r="H755" s="204"/>
      <c r="I755" s="207"/>
      <c r="J755" s="218">
        <f>BK755</f>
        <v>0</v>
      </c>
      <c r="K755" s="204"/>
      <c r="L755" s="209"/>
      <c r="M755" s="210"/>
      <c r="N755" s="211"/>
      <c r="O755" s="211"/>
      <c r="P755" s="212">
        <f>SUM(P756:P990)</f>
        <v>0</v>
      </c>
      <c r="Q755" s="211"/>
      <c r="R755" s="212">
        <f>SUM(R756:R990)</f>
        <v>393.37352409999994</v>
      </c>
      <c r="S755" s="211"/>
      <c r="T755" s="213">
        <f>SUM(T756:T990)</f>
        <v>0.34056000000000003</v>
      </c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R755" s="214" t="s">
        <v>82</v>
      </c>
      <c r="AT755" s="215" t="s">
        <v>76</v>
      </c>
      <c r="AU755" s="215" t="s">
        <v>82</v>
      </c>
      <c r="AY755" s="214" t="s">
        <v>131</v>
      </c>
      <c r="BK755" s="216">
        <f>SUM(BK756:BK990)</f>
        <v>0</v>
      </c>
    </row>
    <row r="756" s="2" customFormat="1" ht="24.15" customHeight="1">
      <c r="A756" s="39"/>
      <c r="B756" s="40"/>
      <c r="C756" s="219" t="s">
        <v>898</v>
      </c>
      <c r="D756" s="219" t="s">
        <v>133</v>
      </c>
      <c r="E756" s="220" t="s">
        <v>601</v>
      </c>
      <c r="F756" s="221" t="s">
        <v>602</v>
      </c>
      <c r="G756" s="222" t="s">
        <v>298</v>
      </c>
      <c r="H756" s="223">
        <v>0</v>
      </c>
      <c r="I756" s="224"/>
      <c r="J756" s="225">
        <f>ROUND(I756*H756,2)</f>
        <v>0</v>
      </c>
      <c r="K756" s="221" t="s">
        <v>155</v>
      </c>
      <c r="L756" s="45"/>
      <c r="M756" s="226" t="s">
        <v>1</v>
      </c>
      <c r="N756" s="227" t="s">
        <v>42</v>
      </c>
      <c r="O756" s="92"/>
      <c r="P756" s="228">
        <f>O756*H756</f>
        <v>0</v>
      </c>
      <c r="Q756" s="228">
        <v>0.00069999999999999999</v>
      </c>
      <c r="R756" s="228">
        <f>Q756*H756</f>
        <v>0</v>
      </c>
      <c r="S756" s="228">
        <v>0</v>
      </c>
      <c r="T756" s="229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30" t="s">
        <v>137</v>
      </c>
      <c r="AT756" s="230" t="s">
        <v>133</v>
      </c>
      <c r="AU756" s="230" t="s">
        <v>86</v>
      </c>
      <c r="AY756" s="18" t="s">
        <v>131</v>
      </c>
      <c r="BE756" s="231">
        <f>IF(N756="základní",J756,0)</f>
        <v>0</v>
      </c>
      <c r="BF756" s="231">
        <f>IF(N756="snížená",J756,0)</f>
        <v>0</v>
      </c>
      <c r="BG756" s="231">
        <f>IF(N756="zákl. přenesená",J756,0)</f>
        <v>0</v>
      </c>
      <c r="BH756" s="231">
        <f>IF(N756="sníž. přenesená",J756,0)</f>
        <v>0</v>
      </c>
      <c r="BI756" s="231">
        <f>IF(N756="nulová",J756,0)</f>
        <v>0</v>
      </c>
      <c r="BJ756" s="18" t="s">
        <v>82</v>
      </c>
      <c r="BK756" s="231">
        <f>ROUND(I756*H756,2)</f>
        <v>0</v>
      </c>
      <c r="BL756" s="18" t="s">
        <v>137</v>
      </c>
      <c r="BM756" s="230" t="s">
        <v>1416</v>
      </c>
    </row>
    <row r="757" s="2" customFormat="1">
      <c r="A757" s="39"/>
      <c r="B757" s="40"/>
      <c r="C757" s="41"/>
      <c r="D757" s="232" t="s">
        <v>139</v>
      </c>
      <c r="E757" s="41"/>
      <c r="F757" s="233" t="s">
        <v>604</v>
      </c>
      <c r="G757" s="41"/>
      <c r="H757" s="41"/>
      <c r="I757" s="234"/>
      <c r="J757" s="41"/>
      <c r="K757" s="41"/>
      <c r="L757" s="45"/>
      <c r="M757" s="235"/>
      <c r="N757" s="236"/>
      <c r="O757" s="92"/>
      <c r="P757" s="92"/>
      <c r="Q757" s="92"/>
      <c r="R757" s="92"/>
      <c r="S757" s="92"/>
      <c r="T757" s="93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139</v>
      </c>
      <c r="AU757" s="18" t="s">
        <v>86</v>
      </c>
    </row>
    <row r="758" s="2" customFormat="1">
      <c r="A758" s="39"/>
      <c r="B758" s="40"/>
      <c r="C758" s="41"/>
      <c r="D758" s="232" t="s">
        <v>165</v>
      </c>
      <c r="E758" s="41"/>
      <c r="F758" s="259" t="s">
        <v>1001</v>
      </c>
      <c r="G758" s="41"/>
      <c r="H758" s="41"/>
      <c r="I758" s="234"/>
      <c r="J758" s="41"/>
      <c r="K758" s="41"/>
      <c r="L758" s="45"/>
      <c r="M758" s="235"/>
      <c r="N758" s="236"/>
      <c r="O758" s="92"/>
      <c r="P758" s="92"/>
      <c r="Q758" s="92"/>
      <c r="R758" s="92"/>
      <c r="S758" s="92"/>
      <c r="T758" s="93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T758" s="18" t="s">
        <v>165</v>
      </c>
      <c r="AU758" s="18" t="s">
        <v>86</v>
      </c>
    </row>
    <row r="759" s="13" customFormat="1">
      <c r="A759" s="13"/>
      <c r="B759" s="237"/>
      <c r="C759" s="238"/>
      <c r="D759" s="232" t="s">
        <v>141</v>
      </c>
      <c r="E759" s="239" t="s">
        <v>1</v>
      </c>
      <c r="F759" s="240" t="s">
        <v>1417</v>
      </c>
      <c r="G759" s="238"/>
      <c r="H759" s="241">
        <v>0</v>
      </c>
      <c r="I759" s="242"/>
      <c r="J759" s="238"/>
      <c r="K759" s="238"/>
      <c r="L759" s="243"/>
      <c r="M759" s="244"/>
      <c r="N759" s="245"/>
      <c r="O759" s="245"/>
      <c r="P759" s="245"/>
      <c r="Q759" s="245"/>
      <c r="R759" s="245"/>
      <c r="S759" s="245"/>
      <c r="T759" s="246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7" t="s">
        <v>141</v>
      </c>
      <c r="AU759" s="247" t="s">
        <v>86</v>
      </c>
      <c r="AV759" s="13" t="s">
        <v>86</v>
      </c>
      <c r="AW759" s="13" t="s">
        <v>32</v>
      </c>
      <c r="AX759" s="13" t="s">
        <v>77</v>
      </c>
      <c r="AY759" s="247" t="s">
        <v>131</v>
      </c>
    </row>
    <row r="760" s="13" customFormat="1">
      <c r="A760" s="13"/>
      <c r="B760" s="237"/>
      <c r="C760" s="238"/>
      <c r="D760" s="232" t="s">
        <v>141</v>
      </c>
      <c r="E760" s="239" t="s">
        <v>1</v>
      </c>
      <c r="F760" s="240" t="s">
        <v>1418</v>
      </c>
      <c r="G760" s="238"/>
      <c r="H760" s="241">
        <v>0</v>
      </c>
      <c r="I760" s="242"/>
      <c r="J760" s="238"/>
      <c r="K760" s="238"/>
      <c r="L760" s="243"/>
      <c r="M760" s="244"/>
      <c r="N760" s="245"/>
      <c r="O760" s="245"/>
      <c r="P760" s="245"/>
      <c r="Q760" s="245"/>
      <c r="R760" s="245"/>
      <c r="S760" s="245"/>
      <c r="T760" s="246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7" t="s">
        <v>141</v>
      </c>
      <c r="AU760" s="247" t="s">
        <v>86</v>
      </c>
      <c r="AV760" s="13" t="s">
        <v>86</v>
      </c>
      <c r="AW760" s="13" t="s">
        <v>32</v>
      </c>
      <c r="AX760" s="13" t="s">
        <v>77</v>
      </c>
      <c r="AY760" s="247" t="s">
        <v>131</v>
      </c>
    </row>
    <row r="761" s="14" customFormat="1">
      <c r="A761" s="14"/>
      <c r="B761" s="248"/>
      <c r="C761" s="249"/>
      <c r="D761" s="232" t="s">
        <v>141</v>
      </c>
      <c r="E761" s="250" t="s">
        <v>1</v>
      </c>
      <c r="F761" s="251" t="s">
        <v>159</v>
      </c>
      <c r="G761" s="249"/>
      <c r="H761" s="252">
        <v>0</v>
      </c>
      <c r="I761" s="253"/>
      <c r="J761" s="249"/>
      <c r="K761" s="249"/>
      <c r="L761" s="254"/>
      <c r="M761" s="255"/>
      <c r="N761" s="256"/>
      <c r="O761" s="256"/>
      <c r="P761" s="256"/>
      <c r="Q761" s="256"/>
      <c r="R761" s="256"/>
      <c r="S761" s="256"/>
      <c r="T761" s="257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8" t="s">
        <v>141</v>
      </c>
      <c r="AU761" s="258" t="s">
        <v>86</v>
      </c>
      <c r="AV761" s="14" t="s">
        <v>137</v>
      </c>
      <c r="AW761" s="14" t="s">
        <v>32</v>
      </c>
      <c r="AX761" s="14" t="s">
        <v>82</v>
      </c>
      <c r="AY761" s="258" t="s">
        <v>131</v>
      </c>
    </row>
    <row r="762" s="2" customFormat="1" ht="37.8" customHeight="1">
      <c r="A762" s="39"/>
      <c r="B762" s="40"/>
      <c r="C762" s="260" t="s">
        <v>906</v>
      </c>
      <c r="D762" s="260" t="s">
        <v>232</v>
      </c>
      <c r="E762" s="261" t="s">
        <v>608</v>
      </c>
      <c r="F762" s="262" t="s">
        <v>609</v>
      </c>
      <c r="G762" s="263" t="s">
        <v>298</v>
      </c>
      <c r="H762" s="264">
        <v>0</v>
      </c>
      <c r="I762" s="265"/>
      <c r="J762" s="266">
        <f>ROUND(I762*H762,2)</f>
        <v>0</v>
      </c>
      <c r="K762" s="262" t="s">
        <v>1</v>
      </c>
      <c r="L762" s="267"/>
      <c r="M762" s="268" t="s">
        <v>1</v>
      </c>
      <c r="N762" s="269" t="s">
        <v>42</v>
      </c>
      <c r="O762" s="92"/>
      <c r="P762" s="228">
        <f>O762*H762</f>
        <v>0</v>
      </c>
      <c r="Q762" s="228">
        <v>0.0053</v>
      </c>
      <c r="R762" s="228">
        <f>Q762*H762</f>
        <v>0</v>
      </c>
      <c r="S762" s="228">
        <v>0</v>
      </c>
      <c r="T762" s="229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30" t="s">
        <v>183</v>
      </c>
      <c r="AT762" s="230" t="s">
        <v>232</v>
      </c>
      <c r="AU762" s="230" t="s">
        <v>86</v>
      </c>
      <c r="AY762" s="18" t="s">
        <v>131</v>
      </c>
      <c r="BE762" s="231">
        <f>IF(N762="základní",J762,0)</f>
        <v>0</v>
      </c>
      <c r="BF762" s="231">
        <f>IF(N762="snížená",J762,0)</f>
        <v>0</v>
      </c>
      <c r="BG762" s="231">
        <f>IF(N762="zákl. přenesená",J762,0)</f>
        <v>0</v>
      </c>
      <c r="BH762" s="231">
        <f>IF(N762="sníž. přenesená",J762,0)</f>
        <v>0</v>
      </c>
      <c r="BI762" s="231">
        <f>IF(N762="nulová",J762,0)</f>
        <v>0</v>
      </c>
      <c r="BJ762" s="18" t="s">
        <v>82</v>
      </c>
      <c r="BK762" s="231">
        <f>ROUND(I762*H762,2)</f>
        <v>0</v>
      </c>
      <c r="BL762" s="18" t="s">
        <v>137</v>
      </c>
      <c r="BM762" s="230" t="s">
        <v>1419</v>
      </c>
    </row>
    <row r="763" s="2" customFormat="1">
      <c r="A763" s="39"/>
      <c r="B763" s="40"/>
      <c r="C763" s="41"/>
      <c r="D763" s="232" t="s">
        <v>139</v>
      </c>
      <c r="E763" s="41"/>
      <c r="F763" s="233" t="s">
        <v>611</v>
      </c>
      <c r="G763" s="41"/>
      <c r="H763" s="41"/>
      <c r="I763" s="234"/>
      <c r="J763" s="41"/>
      <c r="K763" s="41"/>
      <c r="L763" s="45"/>
      <c r="M763" s="235"/>
      <c r="N763" s="236"/>
      <c r="O763" s="92"/>
      <c r="P763" s="92"/>
      <c r="Q763" s="92"/>
      <c r="R763" s="92"/>
      <c r="S763" s="92"/>
      <c r="T763" s="93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T763" s="18" t="s">
        <v>139</v>
      </c>
      <c r="AU763" s="18" t="s">
        <v>86</v>
      </c>
    </row>
    <row r="764" s="2" customFormat="1">
      <c r="A764" s="39"/>
      <c r="B764" s="40"/>
      <c r="C764" s="41"/>
      <c r="D764" s="232" t="s">
        <v>165</v>
      </c>
      <c r="E764" s="41"/>
      <c r="F764" s="259" t="s">
        <v>1001</v>
      </c>
      <c r="G764" s="41"/>
      <c r="H764" s="41"/>
      <c r="I764" s="234"/>
      <c r="J764" s="41"/>
      <c r="K764" s="41"/>
      <c r="L764" s="45"/>
      <c r="M764" s="235"/>
      <c r="N764" s="236"/>
      <c r="O764" s="92"/>
      <c r="P764" s="92"/>
      <c r="Q764" s="92"/>
      <c r="R764" s="92"/>
      <c r="S764" s="92"/>
      <c r="T764" s="93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T764" s="18" t="s">
        <v>165</v>
      </c>
      <c r="AU764" s="18" t="s">
        <v>86</v>
      </c>
    </row>
    <row r="765" s="13" customFormat="1">
      <c r="A765" s="13"/>
      <c r="B765" s="237"/>
      <c r="C765" s="238"/>
      <c r="D765" s="232" t="s">
        <v>141</v>
      </c>
      <c r="E765" s="239" t="s">
        <v>1</v>
      </c>
      <c r="F765" s="240" t="s">
        <v>1420</v>
      </c>
      <c r="G765" s="238"/>
      <c r="H765" s="241">
        <v>0</v>
      </c>
      <c r="I765" s="242"/>
      <c r="J765" s="238"/>
      <c r="K765" s="238"/>
      <c r="L765" s="243"/>
      <c r="M765" s="244"/>
      <c r="N765" s="245"/>
      <c r="O765" s="245"/>
      <c r="P765" s="245"/>
      <c r="Q765" s="245"/>
      <c r="R765" s="245"/>
      <c r="S765" s="245"/>
      <c r="T765" s="246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7" t="s">
        <v>141</v>
      </c>
      <c r="AU765" s="247" t="s">
        <v>86</v>
      </c>
      <c r="AV765" s="13" t="s">
        <v>86</v>
      </c>
      <c r="AW765" s="13" t="s">
        <v>32</v>
      </c>
      <c r="AX765" s="13" t="s">
        <v>77</v>
      </c>
      <c r="AY765" s="247" t="s">
        <v>131</v>
      </c>
    </row>
    <row r="766" s="13" customFormat="1">
      <c r="A766" s="13"/>
      <c r="B766" s="237"/>
      <c r="C766" s="238"/>
      <c r="D766" s="232" t="s">
        <v>141</v>
      </c>
      <c r="E766" s="239" t="s">
        <v>1</v>
      </c>
      <c r="F766" s="240" t="s">
        <v>1421</v>
      </c>
      <c r="G766" s="238"/>
      <c r="H766" s="241">
        <v>0</v>
      </c>
      <c r="I766" s="242"/>
      <c r="J766" s="238"/>
      <c r="K766" s="238"/>
      <c r="L766" s="243"/>
      <c r="M766" s="244"/>
      <c r="N766" s="245"/>
      <c r="O766" s="245"/>
      <c r="P766" s="245"/>
      <c r="Q766" s="245"/>
      <c r="R766" s="245"/>
      <c r="S766" s="245"/>
      <c r="T766" s="246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7" t="s">
        <v>141</v>
      </c>
      <c r="AU766" s="247" t="s">
        <v>86</v>
      </c>
      <c r="AV766" s="13" t="s">
        <v>86</v>
      </c>
      <c r="AW766" s="13" t="s">
        <v>32</v>
      </c>
      <c r="AX766" s="13" t="s">
        <v>77</v>
      </c>
      <c r="AY766" s="247" t="s">
        <v>131</v>
      </c>
    </row>
    <row r="767" s="14" customFormat="1">
      <c r="A767" s="14"/>
      <c r="B767" s="248"/>
      <c r="C767" s="249"/>
      <c r="D767" s="232" t="s">
        <v>141</v>
      </c>
      <c r="E767" s="250" t="s">
        <v>1</v>
      </c>
      <c r="F767" s="251" t="s">
        <v>159</v>
      </c>
      <c r="G767" s="249"/>
      <c r="H767" s="252">
        <v>0</v>
      </c>
      <c r="I767" s="253"/>
      <c r="J767" s="249"/>
      <c r="K767" s="249"/>
      <c r="L767" s="254"/>
      <c r="M767" s="255"/>
      <c r="N767" s="256"/>
      <c r="O767" s="256"/>
      <c r="P767" s="256"/>
      <c r="Q767" s="256"/>
      <c r="R767" s="256"/>
      <c r="S767" s="256"/>
      <c r="T767" s="257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8" t="s">
        <v>141</v>
      </c>
      <c r="AU767" s="258" t="s">
        <v>86</v>
      </c>
      <c r="AV767" s="14" t="s">
        <v>137</v>
      </c>
      <c r="AW767" s="14" t="s">
        <v>32</v>
      </c>
      <c r="AX767" s="14" t="s">
        <v>82</v>
      </c>
      <c r="AY767" s="258" t="s">
        <v>131</v>
      </c>
    </row>
    <row r="768" s="2" customFormat="1" ht="24.15" customHeight="1">
      <c r="A768" s="39"/>
      <c r="B768" s="40"/>
      <c r="C768" s="219" t="s">
        <v>913</v>
      </c>
      <c r="D768" s="219" t="s">
        <v>133</v>
      </c>
      <c r="E768" s="220" t="s">
        <v>1422</v>
      </c>
      <c r="F768" s="221" t="s">
        <v>1423</v>
      </c>
      <c r="G768" s="222" t="s">
        <v>298</v>
      </c>
      <c r="H768" s="223">
        <v>0</v>
      </c>
      <c r="I768" s="224"/>
      <c r="J768" s="225">
        <f>ROUND(I768*H768,2)</f>
        <v>0</v>
      </c>
      <c r="K768" s="221" t="s">
        <v>155</v>
      </c>
      <c r="L768" s="45"/>
      <c r="M768" s="226" t="s">
        <v>1</v>
      </c>
      <c r="N768" s="227" t="s">
        <v>42</v>
      </c>
      <c r="O768" s="92"/>
      <c r="P768" s="228">
        <f>O768*H768</f>
        <v>0</v>
      </c>
      <c r="Q768" s="228">
        <v>0.0010499999999999999</v>
      </c>
      <c r="R768" s="228">
        <f>Q768*H768</f>
        <v>0</v>
      </c>
      <c r="S768" s="228">
        <v>0</v>
      </c>
      <c r="T768" s="229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30" t="s">
        <v>137</v>
      </c>
      <c r="AT768" s="230" t="s">
        <v>133</v>
      </c>
      <c r="AU768" s="230" t="s">
        <v>86</v>
      </c>
      <c r="AY768" s="18" t="s">
        <v>131</v>
      </c>
      <c r="BE768" s="231">
        <f>IF(N768="základní",J768,0)</f>
        <v>0</v>
      </c>
      <c r="BF768" s="231">
        <f>IF(N768="snížená",J768,0)</f>
        <v>0</v>
      </c>
      <c r="BG768" s="231">
        <f>IF(N768="zákl. přenesená",J768,0)</f>
        <v>0</v>
      </c>
      <c r="BH768" s="231">
        <f>IF(N768="sníž. přenesená",J768,0)</f>
        <v>0</v>
      </c>
      <c r="BI768" s="231">
        <f>IF(N768="nulová",J768,0)</f>
        <v>0</v>
      </c>
      <c r="BJ768" s="18" t="s">
        <v>82</v>
      </c>
      <c r="BK768" s="231">
        <f>ROUND(I768*H768,2)</f>
        <v>0</v>
      </c>
      <c r="BL768" s="18" t="s">
        <v>137</v>
      </c>
      <c r="BM768" s="230" t="s">
        <v>1424</v>
      </c>
    </row>
    <row r="769" s="2" customFormat="1">
      <c r="A769" s="39"/>
      <c r="B769" s="40"/>
      <c r="C769" s="41"/>
      <c r="D769" s="232" t="s">
        <v>139</v>
      </c>
      <c r="E769" s="41"/>
      <c r="F769" s="233" t="s">
        <v>1425</v>
      </c>
      <c r="G769" s="41"/>
      <c r="H769" s="41"/>
      <c r="I769" s="234"/>
      <c r="J769" s="41"/>
      <c r="K769" s="41"/>
      <c r="L769" s="45"/>
      <c r="M769" s="235"/>
      <c r="N769" s="236"/>
      <c r="O769" s="92"/>
      <c r="P769" s="92"/>
      <c r="Q769" s="92"/>
      <c r="R769" s="92"/>
      <c r="S769" s="92"/>
      <c r="T769" s="93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T769" s="18" t="s">
        <v>139</v>
      </c>
      <c r="AU769" s="18" t="s">
        <v>86</v>
      </c>
    </row>
    <row r="770" s="2" customFormat="1">
      <c r="A770" s="39"/>
      <c r="B770" s="40"/>
      <c r="C770" s="41"/>
      <c r="D770" s="232" t="s">
        <v>165</v>
      </c>
      <c r="E770" s="41"/>
      <c r="F770" s="259" t="s">
        <v>1001</v>
      </c>
      <c r="G770" s="41"/>
      <c r="H770" s="41"/>
      <c r="I770" s="234"/>
      <c r="J770" s="41"/>
      <c r="K770" s="41"/>
      <c r="L770" s="45"/>
      <c r="M770" s="235"/>
      <c r="N770" s="236"/>
      <c r="O770" s="92"/>
      <c r="P770" s="92"/>
      <c r="Q770" s="92"/>
      <c r="R770" s="92"/>
      <c r="S770" s="92"/>
      <c r="T770" s="93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T770" s="18" t="s">
        <v>165</v>
      </c>
      <c r="AU770" s="18" t="s">
        <v>86</v>
      </c>
    </row>
    <row r="771" s="13" customFormat="1">
      <c r="A771" s="13"/>
      <c r="B771" s="237"/>
      <c r="C771" s="238"/>
      <c r="D771" s="232" t="s">
        <v>141</v>
      </c>
      <c r="E771" s="239" t="s">
        <v>1</v>
      </c>
      <c r="F771" s="240" t="s">
        <v>77</v>
      </c>
      <c r="G771" s="238"/>
      <c r="H771" s="241">
        <v>0</v>
      </c>
      <c r="I771" s="242"/>
      <c r="J771" s="238"/>
      <c r="K771" s="238"/>
      <c r="L771" s="243"/>
      <c r="M771" s="244"/>
      <c r="N771" s="245"/>
      <c r="O771" s="245"/>
      <c r="P771" s="245"/>
      <c r="Q771" s="245"/>
      <c r="R771" s="245"/>
      <c r="S771" s="245"/>
      <c r="T771" s="246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7" t="s">
        <v>141</v>
      </c>
      <c r="AU771" s="247" t="s">
        <v>86</v>
      </c>
      <c r="AV771" s="13" t="s">
        <v>86</v>
      </c>
      <c r="AW771" s="13" t="s">
        <v>32</v>
      </c>
      <c r="AX771" s="13" t="s">
        <v>82</v>
      </c>
      <c r="AY771" s="247" t="s">
        <v>131</v>
      </c>
    </row>
    <row r="772" s="2" customFormat="1" ht="37.8" customHeight="1">
      <c r="A772" s="39"/>
      <c r="B772" s="40"/>
      <c r="C772" s="260" t="s">
        <v>919</v>
      </c>
      <c r="D772" s="260" t="s">
        <v>232</v>
      </c>
      <c r="E772" s="261" t="s">
        <v>1426</v>
      </c>
      <c r="F772" s="262" t="s">
        <v>1427</v>
      </c>
      <c r="G772" s="263" t="s">
        <v>298</v>
      </c>
      <c r="H772" s="264">
        <v>0</v>
      </c>
      <c r="I772" s="265"/>
      <c r="J772" s="266">
        <f>ROUND(I772*H772,2)</f>
        <v>0</v>
      </c>
      <c r="K772" s="262" t="s">
        <v>1</v>
      </c>
      <c r="L772" s="267"/>
      <c r="M772" s="268" t="s">
        <v>1</v>
      </c>
      <c r="N772" s="269" t="s">
        <v>42</v>
      </c>
      <c r="O772" s="92"/>
      <c r="P772" s="228">
        <f>O772*H772</f>
        <v>0</v>
      </c>
      <c r="Q772" s="228">
        <v>0.014</v>
      </c>
      <c r="R772" s="228">
        <f>Q772*H772</f>
        <v>0</v>
      </c>
      <c r="S772" s="228">
        <v>0</v>
      </c>
      <c r="T772" s="229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30" t="s">
        <v>183</v>
      </c>
      <c r="AT772" s="230" t="s">
        <v>232</v>
      </c>
      <c r="AU772" s="230" t="s">
        <v>86</v>
      </c>
      <c r="AY772" s="18" t="s">
        <v>131</v>
      </c>
      <c r="BE772" s="231">
        <f>IF(N772="základní",J772,0)</f>
        <v>0</v>
      </c>
      <c r="BF772" s="231">
        <f>IF(N772="snížená",J772,0)</f>
        <v>0</v>
      </c>
      <c r="BG772" s="231">
        <f>IF(N772="zákl. přenesená",J772,0)</f>
        <v>0</v>
      </c>
      <c r="BH772" s="231">
        <f>IF(N772="sníž. přenesená",J772,0)</f>
        <v>0</v>
      </c>
      <c r="BI772" s="231">
        <f>IF(N772="nulová",J772,0)</f>
        <v>0</v>
      </c>
      <c r="BJ772" s="18" t="s">
        <v>82</v>
      </c>
      <c r="BK772" s="231">
        <f>ROUND(I772*H772,2)</f>
        <v>0</v>
      </c>
      <c r="BL772" s="18" t="s">
        <v>137</v>
      </c>
      <c r="BM772" s="230" t="s">
        <v>1428</v>
      </c>
    </row>
    <row r="773" s="2" customFormat="1">
      <c r="A773" s="39"/>
      <c r="B773" s="40"/>
      <c r="C773" s="41"/>
      <c r="D773" s="232" t="s">
        <v>139</v>
      </c>
      <c r="E773" s="41"/>
      <c r="F773" s="233" t="s">
        <v>1427</v>
      </c>
      <c r="G773" s="41"/>
      <c r="H773" s="41"/>
      <c r="I773" s="234"/>
      <c r="J773" s="41"/>
      <c r="K773" s="41"/>
      <c r="L773" s="45"/>
      <c r="M773" s="235"/>
      <c r="N773" s="236"/>
      <c r="O773" s="92"/>
      <c r="P773" s="92"/>
      <c r="Q773" s="92"/>
      <c r="R773" s="92"/>
      <c r="S773" s="92"/>
      <c r="T773" s="93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139</v>
      </c>
      <c r="AU773" s="18" t="s">
        <v>86</v>
      </c>
    </row>
    <row r="774" s="2" customFormat="1">
      <c r="A774" s="39"/>
      <c r="B774" s="40"/>
      <c r="C774" s="41"/>
      <c r="D774" s="232" t="s">
        <v>165</v>
      </c>
      <c r="E774" s="41"/>
      <c r="F774" s="259" t="s">
        <v>1001</v>
      </c>
      <c r="G774" s="41"/>
      <c r="H774" s="41"/>
      <c r="I774" s="234"/>
      <c r="J774" s="41"/>
      <c r="K774" s="41"/>
      <c r="L774" s="45"/>
      <c r="M774" s="235"/>
      <c r="N774" s="236"/>
      <c r="O774" s="92"/>
      <c r="P774" s="92"/>
      <c r="Q774" s="92"/>
      <c r="R774" s="92"/>
      <c r="S774" s="92"/>
      <c r="T774" s="93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165</v>
      </c>
      <c r="AU774" s="18" t="s">
        <v>86</v>
      </c>
    </row>
    <row r="775" s="13" customFormat="1">
      <c r="A775" s="13"/>
      <c r="B775" s="237"/>
      <c r="C775" s="238"/>
      <c r="D775" s="232" t="s">
        <v>141</v>
      </c>
      <c r="E775" s="239" t="s">
        <v>1</v>
      </c>
      <c r="F775" s="240" t="s">
        <v>1429</v>
      </c>
      <c r="G775" s="238"/>
      <c r="H775" s="241">
        <v>0</v>
      </c>
      <c r="I775" s="242"/>
      <c r="J775" s="238"/>
      <c r="K775" s="238"/>
      <c r="L775" s="243"/>
      <c r="M775" s="244"/>
      <c r="N775" s="245"/>
      <c r="O775" s="245"/>
      <c r="P775" s="245"/>
      <c r="Q775" s="245"/>
      <c r="R775" s="245"/>
      <c r="S775" s="245"/>
      <c r="T775" s="246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7" t="s">
        <v>141</v>
      </c>
      <c r="AU775" s="247" t="s">
        <v>86</v>
      </c>
      <c r="AV775" s="13" t="s">
        <v>86</v>
      </c>
      <c r="AW775" s="13" t="s">
        <v>32</v>
      </c>
      <c r="AX775" s="13" t="s">
        <v>82</v>
      </c>
      <c r="AY775" s="247" t="s">
        <v>131</v>
      </c>
    </row>
    <row r="776" s="2" customFormat="1" ht="24.15" customHeight="1">
      <c r="A776" s="39"/>
      <c r="B776" s="40"/>
      <c r="C776" s="219" t="s">
        <v>1430</v>
      </c>
      <c r="D776" s="219" t="s">
        <v>133</v>
      </c>
      <c r="E776" s="220" t="s">
        <v>615</v>
      </c>
      <c r="F776" s="221" t="s">
        <v>616</v>
      </c>
      <c r="G776" s="222" t="s">
        <v>298</v>
      </c>
      <c r="H776" s="223">
        <v>0</v>
      </c>
      <c r="I776" s="224"/>
      <c r="J776" s="225">
        <f>ROUND(I776*H776,2)</f>
        <v>0</v>
      </c>
      <c r="K776" s="221" t="s">
        <v>155</v>
      </c>
      <c r="L776" s="45"/>
      <c r="M776" s="226" t="s">
        <v>1</v>
      </c>
      <c r="N776" s="227" t="s">
        <v>42</v>
      </c>
      <c r="O776" s="92"/>
      <c r="P776" s="228">
        <f>O776*H776</f>
        <v>0</v>
      </c>
      <c r="Q776" s="228">
        <v>0</v>
      </c>
      <c r="R776" s="228">
        <f>Q776*H776</f>
        <v>0</v>
      </c>
      <c r="S776" s="228">
        <v>0</v>
      </c>
      <c r="T776" s="229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30" t="s">
        <v>137</v>
      </c>
      <c r="AT776" s="230" t="s">
        <v>133</v>
      </c>
      <c r="AU776" s="230" t="s">
        <v>86</v>
      </c>
      <c r="AY776" s="18" t="s">
        <v>131</v>
      </c>
      <c r="BE776" s="231">
        <f>IF(N776="základní",J776,0)</f>
        <v>0</v>
      </c>
      <c r="BF776" s="231">
        <f>IF(N776="snížená",J776,0)</f>
        <v>0</v>
      </c>
      <c r="BG776" s="231">
        <f>IF(N776="zákl. přenesená",J776,0)</f>
        <v>0</v>
      </c>
      <c r="BH776" s="231">
        <f>IF(N776="sníž. přenesená",J776,0)</f>
        <v>0</v>
      </c>
      <c r="BI776" s="231">
        <f>IF(N776="nulová",J776,0)</f>
        <v>0</v>
      </c>
      <c r="BJ776" s="18" t="s">
        <v>82</v>
      </c>
      <c r="BK776" s="231">
        <f>ROUND(I776*H776,2)</f>
        <v>0</v>
      </c>
      <c r="BL776" s="18" t="s">
        <v>137</v>
      </c>
      <c r="BM776" s="230" t="s">
        <v>1431</v>
      </c>
    </row>
    <row r="777" s="2" customFormat="1">
      <c r="A777" s="39"/>
      <c r="B777" s="40"/>
      <c r="C777" s="41"/>
      <c r="D777" s="232" t="s">
        <v>139</v>
      </c>
      <c r="E777" s="41"/>
      <c r="F777" s="233" t="s">
        <v>618</v>
      </c>
      <c r="G777" s="41"/>
      <c r="H777" s="41"/>
      <c r="I777" s="234"/>
      <c r="J777" s="41"/>
      <c r="K777" s="41"/>
      <c r="L777" s="45"/>
      <c r="M777" s="235"/>
      <c r="N777" s="236"/>
      <c r="O777" s="92"/>
      <c r="P777" s="92"/>
      <c r="Q777" s="92"/>
      <c r="R777" s="92"/>
      <c r="S777" s="92"/>
      <c r="T777" s="93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139</v>
      </c>
      <c r="AU777" s="18" t="s">
        <v>86</v>
      </c>
    </row>
    <row r="778" s="2" customFormat="1">
      <c r="A778" s="39"/>
      <c r="B778" s="40"/>
      <c r="C778" s="41"/>
      <c r="D778" s="232" t="s">
        <v>165</v>
      </c>
      <c r="E778" s="41"/>
      <c r="F778" s="259" t="s">
        <v>1001</v>
      </c>
      <c r="G778" s="41"/>
      <c r="H778" s="41"/>
      <c r="I778" s="234"/>
      <c r="J778" s="41"/>
      <c r="K778" s="41"/>
      <c r="L778" s="45"/>
      <c r="M778" s="235"/>
      <c r="N778" s="236"/>
      <c r="O778" s="92"/>
      <c r="P778" s="92"/>
      <c r="Q778" s="92"/>
      <c r="R778" s="92"/>
      <c r="S778" s="92"/>
      <c r="T778" s="93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T778" s="18" t="s">
        <v>165</v>
      </c>
      <c r="AU778" s="18" t="s">
        <v>86</v>
      </c>
    </row>
    <row r="779" s="13" customFormat="1">
      <c r="A779" s="13"/>
      <c r="B779" s="237"/>
      <c r="C779" s="238"/>
      <c r="D779" s="232" t="s">
        <v>141</v>
      </c>
      <c r="E779" s="239" t="s">
        <v>1</v>
      </c>
      <c r="F779" s="240" t="s">
        <v>1432</v>
      </c>
      <c r="G779" s="238"/>
      <c r="H779" s="241">
        <v>0</v>
      </c>
      <c r="I779" s="242"/>
      <c r="J779" s="238"/>
      <c r="K779" s="238"/>
      <c r="L779" s="243"/>
      <c r="M779" s="244"/>
      <c r="N779" s="245"/>
      <c r="O779" s="245"/>
      <c r="P779" s="245"/>
      <c r="Q779" s="245"/>
      <c r="R779" s="245"/>
      <c r="S779" s="245"/>
      <c r="T779" s="246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7" t="s">
        <v>141</v>
      </c>
      <c r="AU779" s="247" t="s">
        <v>86</v>
      </c>
      <c r="AV779" s="13" t="s">
        <v>86</v>
      </c>
      <c r="AW779" s="13" t="s">
        <v>32</v>
      </c>
      <c r="AX779" s="13" t="s">
        <v>77</v>
      </c>
      <c r="AY779" s="247" t="s">
        <v>131</v>
      </c>
    </row>
    <row r="780" s="13" customFormat="1">
      <c r="A780" s="13"/>
      <c r="B780" s="237"/>
      <c r="C780" s="238"/>
      <c r="D780" s="232" t="s">
        <v>141</v>
      </c>
      <c r="E780" s="239" t="s">
        <v>1</v>
      </c>
      <c r="F780" s="240" t="s">
        <v>1433</v>
      </c>
      <c r="G780" s="238"/>
      <c r="H780" s="241">
        <v>0</v>
      </c>
      <c r="I780" s="242"/>
      <c r="J780" s="238"/>
      <c r="K780" s="238"/>
      <c r="L780" s="243"/>
      <c r="M780" s="244"/>
      <c r="N780" s="245"/>
      <c r="O780" s="245"/>
      <c r="P780" s="245"/>
      <c r="Q780" s="245"/>
      <c r="R780" s="245"/>
      <c r="S780" s="245"/>
      <c r="T780" s="246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7" t="s">
        <v>141</v>
      </c>
      <c r="AU780" s="247" t="s">
        <v>86</v>
      </c>
      <c r="AV780" s="13" t="s">
        <v>86</v>
      </c>
      <c r="AW780" s="13" t="s">
        <v>32</v>
      </c>
      <c r="AX780" s="13" t="s">
        <v>77</v>
      </c>
      <c r="AY780" s="247" t="s">
        <v>131</v>
      </c>
    </row>
    <row r="781" s="14" customFormat="1">
      <c r="A781" s="14"/>
      <c r="B781" s="248"/>
      <c r="C781" s="249"/>
      <c r="D781" s="232" t="s">
        <v>141</v>
      </c>
      <c r="E781" s="250" t="s">
        <v>1</v>
      </c>
      <c r="F781" s="251" t="s">
        <v>159</v>
      </c>
      <c r="G781" s="249"/>
      <c r="H781" s="252">
        <v>0</v>
      </c>
      <c r="I781" s="253"/>
      <c r="J781" s="249"/>
      <c r="K781" s="249"/>
      <c r="L781" s="254"/>
      <c r="M781" s="255"/>
      <c r="N781" s="256"/>
      <c r="O781" s="256"/>
      <c r="P781" s="256"/>
      <c r="Q781" s="256"/>
      <c r="R781" s="256"/>
      <c r="S781" s="256"/>
      <c r="T781" s="257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8" t="s">
        <v>141</v>
      </c>
      <c r="AU781" s="258" t="s">
        <v>86</v>
      </c>
      <c r="AV781" s="14" t="s">
        <v>137</v>
      </c>
      <c r="AW781" s="14" t="s">
        <v>32</v>
      </c>
      <c r="AX781" s="14" t="s">
        <v>82</v>
      </c>
      <c r="AY781" s="258" t="s">
        <v>131</v>
      </c>
    </row>
    <row r="782" s="2" customFormat="1" ht="16.5" customHeight="1">
      <c r="A782" s="39"/>
      <c r="B782" s="40"/>
      <c r="C782" s="260" t="s">
        <v>1434</v>
      </c>
      <c r="D782" s="260" t="s">
        <v>232</v>
      </c>
      <c r="E782" s="261" t="s">
        <v>620</v>
      </c>
      <c r="F782" s="262" t="s">
        <v>621</v>
      </c>
      <c r="G782" s="263" t="s">
        <v>298</v>
      </c>
      <c r="H782" s="264">
        <v>0</v>
      </c>
      <c r="I782" s="265"/>
      <c r="J782" s="266">
        <f>ROUND(I782*H782,2)</f>
        <v>0</v>
      </c>
      <c r="K782" s="262" t="s">
        <v>155</v>
      </c>
      <c r="L782" s="267"/>
      <c r="M782" s="268" t="s">
        <v>1</v>
      </c>
      <c r="N782" s="269" t="s">
        <v>42</v>
      </c>
      <c r="O782" s="92"/>
      <c r="P782" s="228">
        <f>O782*H782</f>
        <v>0</v>
      </c>
      <c r="Q782" s="228">
        <v>0.015699999999999999</v>
      </c>
      <c r="R782" s="228">
        <f>Q782*H782</f>
        <v>0</v>
      </c>
      <c r="S782" s="228">
        <v>0</v>
      </c>
      <c r="T782" s="229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30" t="s">
        <v>183</v>
      </c>
      <c r="AT782" s="230" t="s">
        <v>232</v>
      </c>
      <c r="AU782" s="230" t="s">
        <v>86</v>
      </c>
      <c r="AY782" s="18" t="s">
        <v>131</v>
      </c>
      <c r="BE782" s="231">
        <f>IF(N782="základní",J782,0)</f>
        <v>0</v>
      </c>
      <c r="BF782" s="231">
        <f>IF(N782="snížená",J782,0)</f>
        <v>0</v>
      </c>
      <c r="BG782" s="231">
        <f>IF(N782="zákl. přenesená",J782,0)</f>
        <v>0</v>
      </c>
      <c r="BH782" s="231">
        <f>IF(N782="sníž. přenesená",J782,0)</f>
        <v>0</v>
      </c>
      <c r="BI782" s="231">
        <f>IF(N782="nulová",J782,0)</f>
        <v>0</v>
      </c>
      <c r="BJ782" s="18" t="s">
        <v>82</v>
      </c>
      <c r="BK782" s="231">
        <f>ROUND(I782*H782,2)</f>
        <v>0</v>
      </c>
      <c r="BL782" s="18" t="s">
        <v>137</v>
      </c>
      <c r="BM782" s="230" t="s">
        <v>1435</v>
      </c>
    </row>
    <row r="783" s="2" customFormat="1">
      <c r="A783" s="39"/>
      <c r="B783" s="40"/>
      <c r="C783" s="41"/>
      <c r="D783" s="232" t="s">
        <v>139</v>
      </c>
      <c r="E783" s="41"/>
      <c r="F783" s="233" t="s">
        <v>621</v>
      </c>
      <c r="G783" s="41"/>
      <c r="H783" s="41"/>
      <c r="I783" s="234"/>
      <c r="J783" s="41"/>
      <c r="K783" s="41"/>
      <c r="L783" s="45"/>
      <c r="M783" s="235"/>
      <c r="N783" s="236"/>
      <c r="O783" s="92"/>
      <c r="P783" s="92"/>
      <c r="Q783" s="92"/>
      <c r="R783" s="92"/>
      <c r="S783" s="92"/>
      <c r="T783" s="93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139</v>
      </c>
      <c r="AU783" s="18" t="s">
        <v>86</v>
      </c>
    </row>
    <row r="784" s="2" customFormat="1">
      <c r="A784" s="39"/>
      <c r="B784" s="40"/>
      <c r="C784" s="41"/>
      <c r="D784" s="232" t="s">
        <v>165</v>
      </c>
      <c r="E784" s="41"/>
      <c r="F784" s="259" t="s">
        <v>1001</v>
      </c>
      <c r="G784" s="41"/>
      <c r="H784" s="41"/>
      <c r="I784" s="234"/>
      <c r="J784" s="41"/>
      <c r="K784" s="41"/>
      <c r="L784" s="45"/>
      <c r="M784" s="235"/>
      <c r="N784" s="236"/>
      <c r="O784" s="92"/>
      <c r="P784" s="92"/>
      <c r="Q784" s="92"/>
      <c r="R784" s="92"/>
      <c r="S784" s="92"/>
      <c r="T784" s="93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T784" s="18" t="s">
        <v>165</v>
      </c>
      <c r="AU784" s="18" t="s">
        <v>86</v>
      </c>
    </row>
    <row r="785" s="13" customFormat="1">
      <c r="A785" s="13"/>
      <c r="B785" s="237"/>
      <c r="C785" s="238"/>
      <c r="D785" s="232" t="s">
        <v>141</v>
      </c>
      <c r="E785" s="239" t="s">
        <v>1</v>
      </c>
      <c r="F785" s="240" t="s">
        <v>77</v>
      </c>
      <c r="G785" s="238"/>
      <c r="H785" s="241">
        <v>0</v>
      </c>
      <c r="I785" s="242"/>
      <c r="J785" s="238"/>
      <c r="K785" s="238"/>
      <c r="L785" s="243"/>
      <c r="M785" s="244"/>
      <c r="N785" s="245"/>
      <c r="O785" s="245"/>
      <c r="P785" s="245"/>
      <c r="Q785" s="245"/>
      <c r="R785" s="245"/>
      <c r="S785" s="245"/>
      <c r="T785" s="246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7" t="s">
        <v>141</v>
      </c>
      <c r="AU785" s="247" t="s">
        <v>86</v>
      </c>
      <c r="AV785" s="13" t="s">
        <v>86</v>
      </c>
      <c r="AW785" s="13" t="s">
        <v>32</v>
      </c>
      <c r="AX785" s="13" t="s">
        <v>82</v>
      </c>
      <c r="AY785" s="247" t="s">
        <v>131</v>
      </c>
    </row>
    <row r="786" s="2" customFormat="1" ht="24.15" customHeight="1">
      <c r="A786" s="39"/>
      <c r="B786" s="40"/>
      <c r="C786" s="219" t="s">
        <v>1436</v>
      </c>
      <c r="D786" s="219" t="s">
        <v>133</v>
      </c>
      <c r="E786" s="220" t="s">
        <v>624</v>
      </c>
      <c r="F786" s="221" t="s">
        <v>625</v>
      </c>
      <c r="G786" s="222" t="s">
        <v>298</v>
      </c>
      <c r="H786" s="223">
        <v>0</v>
      </c>
      <c r="I786" s="224"/>
      <c r="J786" s="225">
        <f>ROUND(I786*H786,2)</f>
        <v>0</v>
      </c>
      <c r="K786" s="221" t="s">
        <v>1</v>
      </c>
      <c r="L786" s="45"/>
      <c r="M786" s="226" t="s">
        <v>1</v>
      </c>
      <c r="N786" s="227" t="s">
        <v>42</v>
      </c>
      <c r="O786" s="92"/>
      <c r="P786" s="228">
        <f>O786*H786</f>
        <v>0</v>
      </c>
      <c r="Q786" s="228">
        <v>0.11241</v>
      </c>
      <c r="R786" s="228">
        <f>Q786*H786</f>
        <v>0</v>
      </c>
      <c r="S786" s="228">
        <v>0</v>
      </c>
      <c r="T786" s="229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30" t="s">
        <v>137</v>
      </c>
      <c r="AT786" s="230" t="s">
        <v>133</v>
      </c>
      <c r="AU786" s="230" t="s">
        <v>86</v>
      </c>
      <c r="AY786" s="18" t="s">
        <v>131</v>
      </c>
      <c r="BE786" s="231">
        <f>IF(N786="základní",J786,0)</f>
        <v>0</v>
      </c>
      <c r="BF786" s="231">
        <f>IF(N786="snížená",J786,0)</f>
        <v>0</v>
      </c>
      <c r="BG786" s="231">
        <f>IF(N786="zákl. přenesená",J786,0)</f>
        <v>0</v>
      </c>
      <c r="BH786" s="231">
        <f>IF(N786="sníž. přenesená",J786,0)</f>
        <v>0</v>
      </c>
      <c r="BI786" s="231">
        <f>IF(N786="nulová",J786,0)</f>
        <v>0</v>
      </c>
      <c r="BJ786" s="18" t="s">
        <v>82</v>
      </c>
      <c r="BK786" s="231">
        <f>ROUND(I786*H786,2)</f>
        <v>0</v>
      </c>
      <c r="BL786" s="18" t="s">
        <v>137</v>
      </c>
      <c r="BM786" s="230" t="s">
        <v>1437</v>
      </c>
    </row>
    <row r="787" s="2" customFormat="1">
      <c r="A787" s="39"/>
      <c r="B787" s="40"/>
      <c r="C787" s="41"/>
      <c r="D787" s="232" t="s">
        <v>139</v>
      </c>
      <c r="E787" s="41"/>
      <c r="F787" s="233" t="s">
        <v>625</v>
      </c>
      <c r="G787" s="41"/>
      <c r="H787" s="41"/>
      <c r="I787" s="234"/>
      <c r="J787" s="41"/>
      <c r="K787" s="41"/>
      <c r="L787" s="45"/>
      <c r="M787" s="235"/>
      <c r="N787" s="236"/>
      <c r="O787" s="92"/>
      <c r="P787" s="92"/>
      <c r="Q787" s="92"/>
      <c r="R787" s="92"/>
      <c r="S787" s="92"/>
      <c r="T787" s="93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139</v>
      </c>
      <c r="AU787" s="18" t="s">
        <v>86</v>
      </c>
    </row>
    <row r="788" s="2" customFormat="1">
      <c r="A788" s="39"/>
      <c r="B788" s="40"/>
      <c r="C788" s="41"/>
      <c r="D788" s="232" t="s">
        <v>165</v>
      </c>
      <c r="E788" s="41"/>
      <c r="F788" s="259" t="s">
        <v>1001</v>
      </c>
      <c r="G788" s="41"/>
      <c r="H788" s="41"/>
      <c r="I788" s="234"/>
      <c r="J788" s="41"/>
      <c r="K788" s="41"/>
      <c r="L788" s="45"/>
      <c r="M788" s="235"/>
      <c r="N788" s="236"/>
      <c r="O788" s="92"/>
      <c r="P788" s="92"/>
      <c r="Q788" s="92"/>
      <c r="R788" s="92"/>
      <c r="S788" s="92"/>
      <c r="T788" s="93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T788" s="18" t="s">
        <v>165</v>
      </c>
      <c r="AU788" s="18" t="s">
        <v>86</v>
      </c>
    </row>
    <row r="789" s="13" customFormat="1">
      <c r="A789" s="13"/>
      <c r="B789" s="237"/>
      <c r="C789" s="238"/>
      <c r="D789" s="232" t="s">
        <v>141</v>
      </c>
      <c r="E789" s="239" t="s">
        <v>1</v>
      </c>
      <c r="F789" s="240" t="s">
        <v>1438</v>
      </c>
      <c r="G789" s="238"/>
      <c r="H789" s="241">
        <v>0</v>
      </c>
      <c r="I789" s="242"/>
      <c r="J789" s="238"/>
      <c r="K789" s="238"/>
      <c r="L789" s="243"/>
      <c r="M789" s="244"/>
      <c r="N789" s="245"/>
      <c r="O789" s="245"/>
      <c r="P789" s="245"/>
      <c r="Q789" s="245"/>
      <c r="R789" s="245"/>
      <c r="S789" s="245"/>
      <c r="T789" s="246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7" t="s">
        <v>141</v>
      </c>
      <c r="AU789" s="247" t="s">
        <v>86</v>
      </c>
      <c r="AV789" s="13" t="s">
        <v>86</v>
      </c>
      <c r="AW789" s="13" t="s">
        <v>32</v>
      </c>
      <c r="AX789" s="13" t="s">
        <v>82</v>
      </c>
      <c r="AY789" s="247" t="s">
        <v>131</v>
      </c>
    </row>
    <row r="790" s="2" customFormat="1" ht="24.15" customHeight="1">
      <c r="A790" s="39"/>
      <c r="B790" s="40"/>
      <c r="C790" s="260" t="s">
        <v>1439</v>
      </c>
      <c r="D790" s="260" t="s">
        <v>232</v>
      </c>
      <c r="E790" s="261" t="s">
        <v>629</v>
      </c>
      <c r="F790" s="262" t="s">
        <v>630</v>
      </c>
      <c r="G790" s="263" t="s">
        <v>298</v>
      </c>
      <c r="H790" s="264">
        <v>0</v>
      </c>
      <c r="I790" s="265"/>
      <c r="J790" s="266">
        <f>ROUND(I790*H790,2)</f>
        <v>0</v>
      </c>
      <c r="K790" s="262" t="s">
        <v>1</v>
      </c>
      <c r="L790" s="267"/>
      <c r="M790" s="268" t="s">
        <v>1</v>
      </c>
      <c r="N790" s="269" t="s">
        <v>42</v>
      </c>
      <c r="O790" s="92"/>
      <c r="P790" s="228">
        <f>O790*H790</f>
        <v>0</v>
      </c>
      <c r="Q790" s="228">
        <v>0.035000000000000003</v>
      </c>
      <c r="R790" s="228">
        <f>Q790*H790</f>
        <v>0</v>
      </c>
      <c r="S790" s="228">
        <v>0</v>
      </c>
      <c r="T790" s="229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30" t="s">
        <v>183</v>
      </c>
      <c r="AT790" s="230" t="s">
        <v>232</v>
      </c>
      <c r="AU790" s="230" t="s">
        <v>86</v>
      </c>
      <c r="AY790" s="18" t="s">
        <v>131</v>
      </c>
      <c r="BE790" s="231">
        <f>IF(N790="základní",J790,0)</f>
        <v>0</v>
      </c>
      <c r="BF790" s="231">
        <f>IF(N790="snížená",J790,0)</f>
        <v>0</v>
      </c>
      <c r="BG790" s="231">
        <f>IF(N790="zákl. přenesená",J790,0)</f>
        <v>0</v>
      </c>
      <c r="BH790" s="231">
        <f>IF(N790="sníž. přenesená",J790,0)</f>
        <v>0</v>
      </c>
      <c r="BI790" s="231">
        <f>IF(N790="nulová",J790,0)</f>
        <v>0</v>
      </c>
      <c r="BJ790" s="18" t="s">
        <v>82</v>
      </c>
      <c r="BK790" s="231">
        <f>ROUND(I790*H790,2)</f>
        <v>0</v>
      </c>
      <c r="BL790" s="18" t="s">
        <v>137</v>
      </c>
      <c r="BM790" s="230" t="s">
        <v>1440</v>
      </c>
    </row>
    <row r="791" s="2" customFormat="1">
      <c r="A791" s="39"/>
      <c r="B791" s="40"/>
      <c r="C791" s="41"/>
      <c r="D791" s="232" t="s">
        <v>139</v>
      </c>
      <c r="E791" s="41"/>
      <c r="F791" s="233" t="s">
        <v>632</v>
      </c>
      <c r="G791" s="41"/>
      <c r="H791" s="41"/>
      <c r="I791" s="234"/>
      <c r="J791" s="41"/>
      <c r="K791" s="41"/>
      <c r="L791" s="45"/>
      <c r="M791" s="235"/>
      <c r="N791" s="236"/>
      <c r="O791" s="92"/>
      <c r="P791" s="92"/>
      <c r="Q791" s="92"/>
      <c r="R791" s="92"/>
      <c r="S791" s="92"/>
      <c r="T791" s="93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139</v>
      </c>
      <c r="AU791" s="18" t="s">
        <v>86</v>
      </c>
    </row>
    <row r="792" s="2" customFormat="1">
      <c r="A792" s="39"/>
      <c r="B792" s="40"/>
      <c r="C792" s="41"/>
      <c r="D792" s="232" t="s">
        <v>165</v>
      </c>
      <c r="E792" s="41"/>
      <c r="F792" s="259" t="s">
        <v>1001</v>
      </c>
      <c r="G792" s="41"/>
      <c r="H792" s="41"/>
      <c r="I792" s="234"/>
      <c r="J792" s="41"/>
      <c r="K792" s="41"/>
      <c r="L792" s="45"/>
      <c r="M792" s="235"/>
      <c r="N792" s="236"/>
      <c r="O792" s="92"/>
      <c r="P792" s="92"/>
      <c r="Q792" s="92"/>
      <c r="R792" s="92"/>
      <c r="S792" s="92"/>
      <c r="T792" s="93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165</v>
      </c>
      <c r="AU792" s="18" t="s">
        <v>86</v>
      </c>
    </row>
    <row r="793" s="13" customFormat="1">
      <c r="A793" s="13"/>
      <c r="B793" s="237"/>
      <c r="C793" s="238"/>
      <c r="D793" s="232" t="s">
        <v>141</v>
      </c>
      <c r="E793" s="239" t="s">
        <v>1</v>
      </c>
      <c r="F793" s="240" t="s">
        <v>1441</v>
      </c>
      <c r="G793" s="238"/>
      <c r="H793" s="241">
        <v>0</v>
      </c>
      <c r="I793" s="242"/>
      <c r="J793" s="238"/>
      <c r="K793" s="238"/>
      <c r="L793" s="243"/>
      <c r="M793" s="244"/>
      <c r="N793" s="245"/>
      <c r="O793" s="245"/>
      <c r="P793" s="245"/>
      <c r="Q793" s="245"/>
      <c r="R793" s="245"/>
      <c r="S793" s="245"/>
      <c r="T793" s="246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7" t="s">
        <v>141</v>
      </c>
      <c r="AU793" s="247" t="s">
        <v>86</v>
      </c>
      <c r="AV793" s="13" t="s">
        <v>86</v>
      </c>
      <c r="AW793" s="13" t="s">
        <v>32</v>
      </c>
      <c r="AX793" s="13" t="s">
        <v>77</v>
      </c>
      <c r="AY793" s="247" t="s">
        <v>131</v>
      </c>
    </row>
    <row r="794" s="14" customFormat="1">
      <c r="A794" s="14"/>
      <c r="B794" s="248"/>
      <c r="C794" s="249"/>
      <c r="D794" s="232" t="s">
        <v>141</v>
      </c>
      <c r="E794" s="250" t="s">
        <v>1</v>
      </c>
      <c r="F794" s="251" t="s">
        <v>159</v>
      </c>
      <c r="G794" s="249"/>
      <c r="H794" s="252">
        <v>0</v>
      </c>
      <c r="I794" s="253"/>
      <c r="J794" s="249"/>
      <c r="K794" s="249"/>
      <c r="L794" s="254"/>
      <c r="M794" s="255"/>
      <c r="N794" s="256"/>
      <c r="O794" s="256"/>
      <c r="P794" s="256"/>
      <c r="Q794" s="256"/>
      <c r="R794" s="256"/>
      <c r="S794" s="256"/>
      <c r="T794" s="257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8" t="s">
        <v>141</v>
      </c>
      <c r="AU794" s="258" t="s">
        <v>86</v>
      </c>
      <c r="AV794" s="14" t="s">
        <v>137</v>
      </c>
      <c r="AW794" s="14" t="s">
        <v>32</v>
      </c>
      <c r="AX794" s="14" t="s">
        <v>82</v>
      </c>
      <c r="AY794" s="258" t="s">
        <v>131</v>
      </c>
    </row>
    <row r="795" s="2" customFormat="1" ht="24.15" customHeight="1">
      <c r="A795" s="39"/>
      <c r="B795" s="40"/>
      <c r="C795" s="219" t="s">
        <v>1442</v>
      </c>
      <c r="D795" s="219" t="s">
        <v>133</v>
      </c>
      <c r="E795" s="220" t="s">
        <v>1443</v>
      </c>
      <c r="F795" s="221" t="s">
        <v>1444</v>
      </c>
      <c r="G795" s="222" t="s">
        <v>298</v>
      </c>
      <c r="H795" s="223">
        <v>0</v>
      </c>
      <c r="I795" s="224"/>
      <c r="J795" s="225">
        <f>ROUND(I795*H795,2)</f>
        <v>0</v>
      </c>
      <c r="K795" s="221" t="s">
        <v>155</v>
      </c>
      <c r="L795" s="45"/>
      <c r="M795" s="226" t="s">
        <v>1</v>
      </c>
      <c r="N795" s="227" t="s">
        <v>42</v>
      </c>
      <c r="O795" s="92"/>
      <c r="P795" s="228">
        <f>O795*H795</f>
        <v>0</v>
      </c>
      <c r="Q795" s="228">
        <v>0.00025000000000000001</v>
      </c>
      <c r="R795" s="228">
        <f>Q795*H795</f>
        <v>0</v>
      </c>
      <c r="S795" s="228">
        <v>0</v>
      </c>
      <c r="T795" s="229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30" t="s">
        <v>137</v>
      </c>
      <c r="AT795" s="230" t="s">
        <v>133</v>
      </c>
      <c r="AU795" s="230" t="s">
        <v>86</v>
      </c>
      <c r="AY795" s="18" t="s">
        <v>131</v>
      </c>
      <c r="BE795" s="231">
        <f>IF(N795="základní",J795,0)</f>
        <v>0</v>
      </c>
      <c r="BF795" s="231">
        <f>IF(N795="snížená",J795,0)</f>
        <v>0</v>
      </c>
      <c r="BG795" s="231">
        <f>IF(N795="zákl. přenesená",J795,0)</f>
        <v>0</v>
      </c>
      <c r="BH795" s="231">
        <f>IF(N795="sníž. přenesená",J795,0)</f>
        <v>0</v>
      </c>
      <c r="BI795" s="231">
        <f>IF(N795="nulová",J795,0)</f>
        <v>0</v>
      </c>
      <c r="BJ795" s="18" t="s">
        <v>82</v>
      </c>
      <c r="BK795" s="231">
        <f>ROUND(I795*H795,2)</f>
        <v>0</v>
      </c>
      <c r="BL795" s="18" t="s">
        <v>137</v>
      </c>
      <c r="BM795" s="230" t="s">
        <v>1445</v>
      </c>
    </row>
    <row r="796" s="2" customFormat="1">
      <c r="A796" s="39"/>
      <c r="B796" s="40"/>
      <c r="C796" s="41"/>
      <c r="D796" s="232" t="s">
        <v>139</v>
      </c>
      <c r="E796" s="41"/>
      <c r="F796" s="233" t="s">
        <v>1446</v>
      </c>
      <c r="G796" s="41"/>
      <c r="H796" s="41"/>
      <c r="I796" s="234"/>
      <c r="J796" s="41"/>
      <c r="K796" s="41"/>
      <c r="L796" s="45"/>
      <c r="M796" s="235"/>
      <c r="N796" s="236"/>
      <c r="O796" s="92"/>
      <c r="P796" s="92"/>
      <c r="Q796" s="92"/>
      <c r="R796" s="92"/>
      <c r="S796" s="92"/>
      <c r="T796" s="93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T796" s="18" t="s">
        <v>139</v>
      </c>
      <c r="AU796" s="18" t="s">
        <v>86</v>
      </c>
    </row>
    <row r="797" s="2" customFormat="1">
      <c r="A797" s="39"/>
      <c r="B797" s="40"/>
      <c r="C797" s="41"/>
      <c r="D797" s="232" t="s">
        <v>165</v>
      </c>
      <c r="E797" s="41"/>
      <c r="F797" s="259" t="s">
        <v>1001</v>
      </c>
      <c r="G797" s="41"/>
      <c r="H797" s="41"/>
      <c r="I797" s="234"/>
      <c r="J797" s="41"/>
      <c r="K797" s="41"/>
      <c r="L797" s="45"/>
      <c r="M797" s="235"/>
      <c r="N797" s="236"/>
      <c r="O797" s="92"/>
      <c r="P797" s="92"/>
      <c r="Q797" s="92"/>
      <c r="R797" s="92"/>
      <c r="S797" s="92"/>
      <c r="T797" s="93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165</v>
      </c>
      <c r="AU797" s="18" t="s">
        <v>86</v>
      </c>
    </row>
    <row r="798" s="2" customFormat="1" ht="21.75" customHeight="1">
      <c r="A798" s="39"/>
      <c r="B798" s="40"/>
      <c r="C798" s="260" t="s">
        <v>1447</v>
      </c>
      <c r="D798" s="260" t="s">
        <v>232</v>
      </c>
      <c r="E798" s="261" t="s">
        <v>1448</v>
      </c>
      <c r="F798" s="262" t="s">
        <v>1449</v>
      </c>
      <c r="G798" s="263" t="s">
        <v>298</v>
      </c>
      <c r="H798" s="264">
        <v>0</v>
      </c>
      <c r="I798" s="265"/>
      <c r="J798" s="266">
        <f>ROUND(I798*H798,2)</f>
        <v>0</v>
      </c>
      <c r="K798" s="262" t="s">
        <v>1</v>
      </c>
      <c r="L798" s="267"/>
      <c r="M798" s="268" t="s">
        <v>1</v>
      </c>
      <c r="N798" s="269" t="s">
        <v>42</v>
      </c>
      <c r="O798" s="92"/>
      <c r="P798" s="228">
        <f>O798*H798</f>
        <v>0</v>
      </c>
      <c r="Q798" s="228">
        <v>0.0050000000000000001</v>
      </c>
      <c r="R798" s="228">
        <f>Q798*H798</f>
        <v>0</v>
      </c>
      <c r="S798" s="228">
        <v>0</v>
      </c>
      <c r="T798" s="229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30" t="s">
        <v>183</v>
      </c>
      <c r="AT798" s="230" t="s">
        <v>232</v>
      </c>
      <c r="AU798" s="230" t="s">
        <v>86</v>
      </c>
      <c r="AY798" s="18" t="s">
        <v>131</v>
      </c>
      <c r="BE798" s="231">
        <f>IF(N798="základní",J798,0)</f>
        <v>0</v>
      </c>
      <c r="BF798" s="231">
        <f>IF(N798="snížená",J798,0)</f>
        <v>0</v>
      </c>
      <c r="BG798" s="231">
        <f>IF(N798="zákl. přenesená",J798,0)</f>
        <v>0</v>
      </c>
      <c r="BH798" s="231">
        <f>IF(N798="sníž. přenesená",J798,0)</f>
        <v>0</v>
      </c>
      <c r="BI798" s="231">
        <f>IF(N798="nulová",J798,0)</f>
        <v>0</v>
      </c>
      <c r="BJ798" s="18" t="s">
        <v>82</v>
      </c>
      <c r="BK798" s="231">
        <f>ROUND(I798*H798,2)</f>
        <v>0</v>
      </c>
      <c r="BL798" s="18" t="s">
        <v>137</v>
      </c>
      <c r="BM798" s="230" t="s">
        <v>1450</v>
      </c>
    </row>
    <row r="799" s="2" customFormat="1">
      <c r="A799" s="39"/>
      <c r="B799" s="40"/>
      <c r="C799" s="41"/>
      <c r="D799" s="232" t="s">
        <v>139</v>
      </c>
      <c r="E799" s="41"/>
      <c r="F799" s="233" t="s">
        <v>1451</v>
      </c>
      <c r="G799" s="41"/>
      <c r="H799" s="41"/>
      <c r="I799" s="234"/>
      <c r="J799" s="41"/>
      <c r="K799" s="41"/>
      <c r="L799" s="45"/>
      <c r="M799" s="235"/>
      <c r="N799" s="236"/>
      <c r="O799" s="92"/>
      <c r="P799" s="92"/>
      <c r="Q799" s="92"/>
      <c r="R799" s="92"/>
      <c r="S799" s="92"/>
      <c r="T799" s="93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139</v>
      </c>
      <c r="AU799" s="18" t="s">
        <v>86</v>
      </c>
    </row>
    <row r="800" s="2" customFormat="1">
      <c r="A800" s="39"/>
      <c r="B800" s="40"/>
      <c r="C800" s="41"/>
      <c r="D800" s="232" t="s">
        <v>165</v>
      </c>
      <c r="E800" s="41"/>
      <c r="F800" s="259" t="s">
        <v>1001</v>
      </c>
      <c r="G800" s="41"/>
      <c r="H800" s="41"/>
      <c r="I800" s="234"/>
      <c r="J800" s="41"/>
      <c r="K800" s="41"/>
      <c r="L800" s="45"/>
      <c r="M800" s="235"/>
      <c r="N800" s="236"/>
      <c r="O800" s="92"/>
      <c r="P800" s="92"/>
      <c r="Q800" s="92"/>
      <c r="R800" s="92"/>
      <c r="S800" s="92"/>
      <c r="T800" s="93"/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T800" s="18" t="s">
        <v>165</v>
      </c>
      <c r="AU800" s="18" t="s">
        <v>86</v>
      </c>
    </row>
    <row r="801" s="2" customFormat="1" ht="24.15" customHeight="1">
      <c r="A801" s="39"/>
      <c r="B801" s="40"/>
      <c r="C801" s="219" t="s">
        <v>1452</v>
      </c>
      <c r="D801" s="219" t="s">
        <v>133</v>
      </c>
      <c r="E801" s="220" t="s">
        <v>1453</v>
      </c>
      <c r="F801" s="221" t="s">
        <v>1454</v>
      </c>
      <c r="G801" s="222" t="s">
        <v>136</v>
      </c>
      <c r="H801" s="223">
        <v>1</v>
      </c>
      <c r="I801" s="224"/>
      <c r="J801" s="225">
        <f>ROUND(I801*H801,2)</f>
        <v>0</v>
      </c>
      <c r="K801" s="221" t="s">
        <v>155</v>
      </c>
      <c r="L801" s="45"/>
      <c r="M801" s="226" t="s">
        <v>1</v>
      </c>
      <c r="N801" s="227" t="s">
        <v>42</v>
      </c>
      <c r="O801" s="92"/>
      <c r="P801" s="228">
        <f>O801*H801</f>
        <v>0</v>
      </c>
      <c r="Q801" s="228">
        <v>0.0014499999999999999</v>
      </c>
      <c r="R801" s="228">
        <f>Q801*H801</f>
        <v>0.0014499999999999999</v>
      </c>
      <c r="S801" s="228">
        <v>0</v>
      </c>
      <c r="T801" s="229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30" t="s">
        <v>137</v>
      </c>
      <c r="AT801" s="230" t="s">
        <v>133</v>
      </c>
      <c r="AU801" s="230" t="s">
        <v>86</v>
      </c>
      <c r="AY801" s="18" t="s">
        <v>131</v>
      </c>
      <c r="BE801" s="231">
        <f>IF(N801="základní",J801,0)</f>
        <v>0</v>
      </c>
      <c r="BF801" s="231">
        <f>IF(N801="snížená",J801,0)</f>
        <v>0</v>
      </c>
      <c r="BG801" s="231">
        <f>IF(N801="zákl. přenesená",J801,0)</f>
        <v>0</v>
      </c>
      <c r="BH801" s="231">
        <f>IF(N801="sníž. přenesená",J801,0)</f>
        <v>0</v>
      </c>
      <c r="BI801" s="231">
        <f>IF(N801="nulová",J801,0)</f>
        <v>0</v>
      </c>
      <c r="BJ801" s="18" t="s">
        <v>82</v>
      </c>
      <c r="BK801" s="231">
        <f>ROUND(I801*H801,2)</f>
        <v>0</v>
      </c>
      <c r="BL801" s="18" t="s">
        <v>137</v>
      </c>
      <c r="BM801" s="230" t="s">
        <v>1455</v>
      </c>
    </row>
    <row r="802" s="2" customFormat="1">
      <c r="A802" s="39"/>
      <c r="B802" s="40"/>
      <c r="C802" s="41"/>
      <c r="D802" s="232" t="s">
        <v>139</v>
      </c>
      <c r="E802" s="41"/>
      <c r="F802" s="233" t="s">
        <v>1456</v>
      </c>
      <c r="G802" s="41"/>
      <c r="H802" s="41"/>
      <c r="I802" s="234"/>
      <c r="J802" s="41"/>
      <c r="K802" s="41"/>
      <c r="L802" s="45"/>
      <c r="M802" s="235"/>
      <c r="N802" s="236"/>
      <c r="O802" s="92"/>
      <c r="P802" s="92"/>
      <c r="Q802" s="92"/>
      <c r="R802" s="92"/>
      <c r="S802" s="92"/>
      <c r="T802" s="93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139</v>
      </c>
      <c r="AU802" s="18" t="s">
        <v>86</v>
      </c>
    </row>
    <row r="803" s="13" customFormat="1">
      <c r="A803" s="13"/>
      <c r="B803" s="237"/>
      <c r="C803" s="238"/>
      <c r="D803" s="232" t="s">
        <v>141</v>
      </c>
      <c r="E803" s="239" t="s">
        <v>1</v>
      </c>
      <c r="F803" s="240" t="s">
        <v>1376</v>
      </c>
      <c r="G803" s="238"/>
      <c r="H803" s="241">
        <v>1</v>
      </c>
      <c r="I803" s="242"/>
      <c r="J803" s="238"/>
      <c r="K803" s="238"/>
      <c r="L803" s="243"/>
      <c r="M803" s="244"/>
      <c r="N803" s="245"/>
      <c r="O803" s="245"/>
      <c r="P803" s="245"/>
      <c r="Q803" s="245"/>
      <c r="R803" s="245"/>
      <c r="S803" s="245"/>
      <c r="T803" s="246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7" t="s">
        <v>141</v>
      </c>
      <c r="AU803" s="247" t="s">
        <v>86</v>
      </c>
      <c r="AV803" s="13" t="s">
        <v>86</v>
      </c>
      <c r="AW803" s="13" t="s">
        <v>32</v>
      </c>
      <c r="AX803" s="13" t="s">
        <v>77</v>
      </c>
      <c r="AY803" s="247" t="s">
        <v>131</v>
      </c>
    </row>
    <row r="804" s="14" customFormat="1">
      <c r="A804" s="14"/>
      <c r="B804" s="248"/>
      <c r="C804" s="249"/>
      <c r="D804" s="232" t="s">
        <v>141</v>
      </c>
      <c r="E804" s="250" t="s">
        <v>1</v>
      </c>
      <c r="F804" s="251" t="s">
        <v>159</v>
      </c>
      <c r="G804" s="249"/>
      <c r="H804" s="252">
        <v>1</v>
      </c>
      <c r="I804" s="253"/>
      <c r="J804" s="249"/>
      <c r="K804" s="249"/>
      <c r="L804" s="254"/>
      <c r="M804" s="255"/>
      <c r="N804" s="256"/>
      <c r="O804" s="256"/>
      <c r="P804" s="256"/>
      <c r="Q804" s="256"/>
      <c r="R804" s="256"/>
      <c r="S804" s="256"/>
      <c r="T804" s="257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8" t="s">
        <v>141</v>
      </c>
      <c r="AU804" s="258" t="s">
        <v>86</v>
      </c>
      <c r="AV804" s="14" t="s">
        <v>137</v>
      </c>
      <c r="AW804" s="14" t="s">
        <v>32</v>
      </c>
      <c r="AX804" s="14" t="s">
        <v>82</v>
      </c>
      <c r="AY804" s="258" t="s">
        <v>131</v>
      </c>
    </row>
    <row r="805" s="2" customFormat="1" ht="24.15" customHeight="1">
      <c r="A805" s="39"/>
      <c r="B805" s="40"/>
      <c r="C805" s="219" t="s">
        <v>1457</v>
      </c>
      <c r="D805" s="219" t="s">
        <v>133</v>
      </c>
      <c r="E805" s="220" t="s">
        <v>652</v>
      </c>
      <c r="F805" s="221" t="s">
        <v>653</v>
      </c>
      <c r="G805" s="222" t="s">
        <v>267</v>
      </c>
      <c r="H805" s="223">
        <v>155.09999999999999</v>
      </c>
      <c r="I805" s="224"/>
      <c r="J805" s="225">
        <f>ROUND(I805*H805,2)</f>
        <v>0</v>
      </c>
      <c r="K805" s="221" t="s">
        <v>1</v>
      </c>
      <c r="L805" s="45"/>
      <c r="M805" s="226" t="s">
        <v>1</v>
      </c>
      <c r="N805" s="227" t="s">
        <v>42</v>
      </c>
      <c r="O805" s="92"/>
      <c r="P805" s="228">
        <f>O805*H805</f>
        <v>0</v>
      </c>
      <c r="Q805" s="228">
        <v>0.017000000000000001</v>
      </c>
      <c r="R805" s="228">
        <f>Q805*H805</f>
        <v>2.6367000000000003</v>
      </c>
      <c r="S805" s="228">
        <v>0</v>
      </c>
      <c r="T805" s="229">
        <f>S805*H805</f>
        <v>0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30" t="s">
        <v>137</v>
      </c>
      <c r="AT805" s="230" t="s">
        <v>133</v>
      </c>
      <c r="AU805" s="230" t="s">
        <v>86</v>
      </c>
      <c r="AY805" s="18" t="s">
        <v>131</v>
      </c>
      <c r="BE805" s="231">
        <f>IF(N805="základní",J805,0)</f>
        <v>0</v>
      </c>
      <c r="BF805" s="231">
        <f>IF(N805="snížená",J805,0)</f>
        <v>0</v>
      </c>
      <c r="BG805" s="231">
        <f>IF(N805="zákl. přenesená",J805,0)</f>
        <v>0</v>
      </c>
      <c r="BH805" s="231">
        <f>IF(N805="sníž. přenesená",J805,0)</f>
        <v>0</v>
      </c>
      <c r="BI805" s="231">
        <f>IF(N805="nulová",J805,0)</f>
        <v>0</v>
      </c>
      <c r="BJ805" s="18" t="s">
        <v>82</v>
      </c>
      <c r="BK805" s="231">
        <f>ROUND(I805*H805,2)</f>
        <v>0</v>
      </c>
      <c r="BL805" s="18" t="s">
        <v>137</v>
      </c>
      <c r="BM805" s="230" t="s">
        <v>1458</v>
      </c>
    </row>
    <row r="806" s="2" customFormat="1">
      <c r="A806" s="39"/>
      <c r="B806" s="40"/>
      <c r="C806" s="41"/>
      <c r="D806" s="232" t="s">
        <v>139</v>
      </c>
      <c r="E806" s="41"/>
      <c r="F806" s="233" t="s">
        <v>653</v>
      </c>
      <c r="G806" s="41"/>
      <c r="H806" s="41"/>
      <c r="I806" s="234"/>
      <c r="J806" s="41"/>
      <c r="K806" s="41"/>
      <c r="L806" s="45"/>
      <c r="M806" s="235"/>
      <c r="N806" s="236"/>
      <c r="O806" s="92"/>
      <c r="P806" s="92"/>
      <c r="Q806" s="92"/>
      <c r="R806" s="92"/>
      <c r="S806" s="92"/>
      <c r="T806" s="93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T806" s="18" t="s">
        <v>139</v>
      </c>
      <c r="AU806" s="18" t="s">
        <v>86</v>
      </c>
    </row>
    <row r="807" s="2" customFormat="1">
      <c r="A807" s="39"/>
      <c r="B807" s="40"/>
      <c r="C807" s="41"/>
      <c r="D807" s="232" t="s">
        <v>165</v>
      </c>
      <c r="E807" s="41"/>
      <c r="F807" s="259" t="s">
        <v>655</v>
      </c>
      <c r="G807" s="41"/>
      <c r="H807" s="41"/>
      <c r="I807" s="234"/>
      <c r="J807" s="41"/>
      <c r="K807" s="41"/>
      <c r="L807" s="45"/>
      <c r="M807" s="235"/>
      <c r="N807" s="236"/>
      <c r="O807" s="92"/>
      <c r="P807" s="92"/>
      <c r="Q807" s="92"/>
      <c r="R807" s="92"/>
      <c r="S807" s="92"/>
      <c r="T807" s="93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T807" s="18" t="s">
        <v>165</v>
      </c>
      <c r="AU807" s="18" t="s">
        <v>86</v>
      </c>
    </row>
    <row r="808" s="13" customFormat="1">
      <c r="A808" s="13"/>
      <c r="B808" s="237"/>
      <c r="C808" s="238"/>
      <c r="D808" s="232" t="s">
        <v>141</v>
      </c>
      <c r="E808" s="239" t="s">
        <v>1</v>
      </c>
      <c r="F808" s="240" t="s">
        <v>1459</v>
      </c>
      <c r="G808" s="238"/>
      <c r="H808" s="241">
        <v>155.09999999999999</v>
      </c>
      <c r="I808" s="242"/>
      <c r="J808" s="238"/>
      <c r="K808" s="238"/>
      <c r="L808" s="243"/>
      <c r="M808" s="244"/>
      <c r="N808" s="245"/>
      <c r="O808" s="245"/>
      <c r="P808" s="245"/>
      <c r="Q808" s="245"/>
      <c r="R808" s="245"/>
      <c r="S808" s="245"/>
      <c r="T808" s="246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7" t="s">
        <v>141</v>
      </c>
      <c r="AU808" s="247" t="s">
        <v>86</v>
      </c>
      <c r="AV808" s="13" t="s">
        <v>86</v>
      </c>
      <c r="AW808" s="13" t="s">
        <v>32</v>
      </c>
      <c r="AX808" s="13" t="s">
        <v>77</v>
      </c>
      <c r="AY808" s="247" t="s">
        <v>131</v>
      </c>
    </row>
    <row r="809" s="14" customFormat="1">
      <c r="A809" s="14"/>
      <c r="B809" s="248"/>
      <c r="C809" s="249"/>
      <c r="D809" s="232" t="s">
        <v>141</v>
      </c>
      <c r="E809" s="250" t="s">
        <v>1</v>
      </c>
      <c r="F809" s="251" t="s">
        <v>159</v>
      </c>
      <c r="G809" s="249"/>
      <c r="H809" s="252">
        <v>155.09999999999999</v>
      </c>
      <c r="I809" s="253"/>
      <c r="J809" s="249"/>
      <c r="K809" s="249"/>
      <c r="L809" s="254"/>
      <c r="M809" s="255"/>
      <c r="N809" s="256"/>
      <c r="O809" s="256"/>
      <c r="P809" s="256"/>
      <c r="Q809" s="256"/>
      <c r="R809" s="256"/>
      <c r="S809" s="256"/>
      <c r="T809" s="257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8" t="s">
        <v>141</v>
      </c>
      <c r="AU809" s="258" t="s">
        <v>86</v>
      </c>
      <c r="AV809" s="14" t="s">
        <v>137</v>
      </c>
      <c r="AW809" s="14" t="s">
        <v>32</v>
      </c>
      <c r="AX809" s="14" t="s">
        <v>82</v>
      </c>
      <c r="AY809" s="258" t="s">
        <v>131</v>
      </c>
    </row>
    <row r="810" s="2" customFormat="1" ht="33" customHeight="1">
      <c r="A810" s="39"/>
      <c r="B810" s="40"/>
      <c r="C810" s="219" t="s">
        <v>1460</v>
      </c>
      <c r="D810" s="219" t="s">
        <v>133</v>
      </c>
      <c r="E810" s="220" t="s">
        <v>1461</v>
      </c>
      <c r="F810" s="221" t="s">
        <v>1462</v>
      </c>
      <c r="G810" s="222" t="s">
        <v>267</v>
      </c>
      <c r="H810" s="223">
        <v>1143.2000000000001</v>
      </c>
      <c r="I810" s="224"/>
      <c r="J810" s="225">
        <f>ROUND(I810*H810,2)</f>
        <v>0</v>
      </c>
      <c r="K810" s="221" t="s">
        <v>155</v>
      </c>
      <c r="L810" s="45"/>
      <c r="M810" s="226" t="s">
        <v>1</v>
      </c>
      <c r="N810" s="227" t="s">
        <v>42</v>
      </c>
      <c r="O810" s="92"/>
      <c r="P810" s="228">
        <f>O810*H810</f>
        <v>0</v>
      </c>
      <c r="Q810" s="228">
        <v>0.16850000000000001</v>
      </c>
      <c r="R810" s="228">
        <f>Q810*H810</f>
        <v>192.62920000000003</v>
      </c>
      <c r="S810" s="228">
        <v>0</v>
      </c>
      <c r="T810" s="229">
        <f>S810*H810</f>
        <v>0</v>
      </c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R810" s="230" t="s">
        <v>137</v>
      </c>
      <c r="AT810" s="230" t="s">
        <v>133</v>
      </c>
      <c r="AU810" s="230" t="s">
        <v>86</v>
      </c>
      <c r="AY810" s="18" t="s">
        <v>131</v>
      </c>
      <c r="BE810" s="231">
        <f>IF(N810="základní",J810,0)</f>
        <v>0</v>
      </c>
      <c r="BF810" s="231">
        <f>IF(N810="snížená",J810,0)</f>
        <v>0</v>
      </c>
      <c r="BG810" s="231">
        <f>IF(N810="zákl. přenesená",J810,0)</f>
        <v>0</v>
      </c>
      <c r="BH810" s="231">
        <f>IF(N810="sníž. přenesená",J810,0)</f>
        <v>0</v>
      </c>
      <c r="BI810" s="231">
        <f>IF(N810="nulová",J810,0)</f>
        <v>0</v>
      </c>
      <c r="BJ810" s="18" t="s">
        <v>82</v>
      </c>
      <c r="BK810" s="231">
        <f>ROUND(I810*H810,2)</f>
        <v>0</v>
      </c>
      <c r="BL810" s="18" t="s">
        <v>137</v>
      </c>
      <c r="BM810" s="230" t="s">
        <v>1463</v>
      </c>
    </row>
    <row r="811" s="2" customFormat="1">
      <c r="A811" s="39"/>
      <c r="B811" s="40"/>
      <c r="C811" s="41"/>
      <c r="D811" s="232" t="s">
        <v>139</v>
      </c>
      <c r="E811" s="41"/>
      <c r="F811" s="233" t="s">
        <v>1464</v>
      </c>
      <c r="G811" s="41"/>
      <c r="H811" s="41"/>
      <c r="I811" s="234"/>
      <c r="J811" s="41"/>
      <c r="K811" s="41"/>
      <c r="L811" s="45"/>
      <c r="M811" s="235"/>
      <c r="N811" s="236"/>
      <c r="O811" s="92"/>
      <c r="P811" s="92"/>
      <c r="Q811" s="92"/>
      <c r="R811" s="92"/>
      <c r="S811" s="92"/>
      <c r="T811" s="93"/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T811" s="18" t="s">
        <v>139</v>
      </c>
      <c r="AU811" s="18" t="s">
        <v>86</v>
      </c>
    </row>
    <row r="812" s="13" customFormat="1">
      <c r="A812" s="13"/>
      <c r="B812" s="237"/>
      <c r="C812" s="238"/>
      <c r="D812" s="232" t="s">
        <v>141</v>
      </c>
      <c r="E812" s="239" t="s">
        <v>1</v>
      </c>
      <c r="F812" s="240" t="s">
        <v>1465</v>
      </c>
      <c r="G812" s="238"/>
      <c r="H812" s="241">
        <v>541</v>
      </c>
      <c r="I812" s="242"/>
      <c r="J812" s="238"/>
      <c r="K812" s="238"/>
      <c r="L812" s="243"/>
      <c r="M812" s="244"/>
      <c r="N812" s="245"/>
      <c r="O812" s="245"/>
      <c r="P812" s="245"/>
      <c r="Q812" s="245"/>
      <c r="R812" s="245"/>
      <c r="S812" s="245"/>
      <c r="T812" s="246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7" t="s">
        <v>141</v>
      </c>
      <c r="AU812" s="247" t="s">
        <v>86</v>
      </c>
      <c r="AV812" s="13" t="s">
        <v>86</v>
      </c>
      <c r="AW812" s="13" t="s">
        <v>32</v>
      </c>
      <c r="AX812" s="13" t="s">
        <v>77</v>
      </c>
      <c r="AY812" s="247" t="s">
        <v>131</v>
      </c>
    </row>
    <row r="813" s="13" customFormat="1">
      <c r="A813" s="13"/>
      <c r="B813" s="237"/>
      <c r="C813" s="238"/>
      <c r="D813" s="232" t="s">
        <v>141</v>
      </c>
      <c r="E813" s="239" t="s">
        <v>1</v>
      </c>
      <c r="F813" s="240" t="s">
        <v>1466</v>
      </c>
      <c r="G813" s="238"/>
      <c r="H813" s="241">
        <v>154</v>
      </c>
      <c r="I813" s="242"/>
      <c r="J813" s="238"/>
      <c r="K813" s="238"/>
      <c r="L813" s="243"/>
      <c r="M813" s="244"/>
      <c r="N813" s="245"/>
      <c r="O813" s="245"/>
      <c r="P813" s="245"/>
      <c r="Q813" s="245"/>
      <c r="R813" s="245"/>
      <c r="S813" s="245"/>
      <c r="T813" s="246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7" t="s">
        <v>141</v>
      </c>
      <c r="AU813" s="247" t="s">
        <v>86</v>
      </c>
      <c r="AV813" s="13" t="s">
        <v>86</v>
      </c>
      <c r="AW813" s="13" t="s">
        <v>32</v>
      </c>
      <c r="AX813" s="13" t="s">
        <v>77</v>
      </c>
      <c r="AY813" s="247" t="s">
        <v>131</v>
      </c>
    </row>
    <row r="814" s="15" customFormat="1">
      <c r="A814" s="15"/>
      <c r="B814" s="270"/>
      <c r="C814" s="271"/>
      <c r="D814" s="232" t="s">
        <v>141</v>
      </c>
      <c r="E814" s="272" t="s">
        <v>1</v>
      </c>
      <c r="F814" s="273" t="s">
        <v>283</v>
      </c>
      <c r="G814" s="271"/>
      <c r="H814" s="274">
        <v>695</v>
      </c>
      <c r="I814" s="275"/>
      <c r="J814" s="271"/>
      <c r="K814" s="271"/>
      <c r="L814" s="276"/>
      <c r="M814" s="277"/>
      <c r="N814" s="278"/>
      <c r="O814" s="278"/>
      <c r="P814" s="278"/>
      <c r="Q814" s="278"/>
      <c r="R814" s="278"/>
      <c r="S814" s="278"/>
      <c r="T814" s="279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80" t="s">
        <v>141</v>
      </c>
      <c r="AU814" s="280" t="s">
        <v>86</v>
      </c>
      <c r="AV814" s="15" t="s">
        <v>89</v>
      </c>
      <c r="AW814" s="15" t="s">
        <v>32</v>
      </c>
      <c r="AX814" s="15" t="s">
        <v>77</v>
      </c>
      <c r="AY814" s="280" t="s">
        <v>131</v>
      </c>
    </row>
    <row r="815" s="13" customFormat="1">
      <c r="A815" s="13"/>
      <c r="B815" s="237"/>
      <c r="C815" s="238"/>
      <c r="D815" s="232" t="s">
        <v>141</v>
      </c>
      <c r="E815" s="239" t="s">
        <v>1</v>
      </c>
      <c r="F815" s="240" t="s">
        <v>1467</v>
      </c>
      <c r="G815" s="238"/>
      <c r="H815" s="241">
        <v>283.5</v>
      </c>
      <c r="I815" s="242"/>
      <c r="J815" s="238"/>
      <c r="K815" s="238"/>
      <c r="L815" s="243"/>
      <c r="M815" s="244"/>
      <c r="N815" s="245"/>
      <c r="O815" s="245"/>
      <c r="P815" s="245"/>
      <c r="Q815" s="245"/>
      <c r="R815" s="245"/>
      <c r="S815" s="245"/>
      <c r="T815" s="246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7" t="s">
        <v>141</v>
      </c>
      <c r="AU815" s="247" t="s">
        <v>86</v>
      </c>
      <c r="AV815" s="13" t="s">
        <v>86</v>
      </c>
      <c r="AW815" s="13" t="s">
        <v>32</v>
      </c>
      <c r="AX815" s="13" t="s">
        <v>77</v>
      </c>
      <c r="AY815" s="247" t="s">
        <v>131</v>
      </c>
    </row>
    <row r="816" s="13" customFormat="1">
      <c r="A816" s="13"/>
      <c r="B816" s="237"/>
      <c r="C816" s="238"/>
      <c r="D816" s="232" t="s">
        <v>141</v>
      </c>
      <c r="E816" s="239" t="s">
        <v>1</v>
      </c>
      <c r="F816" s="240" t="s">
        <v>1468</v>
      </c>
      <c r="G816" s="238"/>
      <c r="H816" s="241">
        <v>33.5</v>
      </c>
      <c r="I816" s="242"/>
      <c r="J816" s="238"/>
      <c r="K816" s="238"/>
      <c r="L816" s="243"/>
      <c r="M816" s="244"/>
      <c r="N816" s="245"/>
      <c r="O816" s="245"/>
      <c r="P816" s="245"/>
      <c r="Q816" s="245"/>
      <c r="R816" s="245"/>
      <c r="S816" s="245"/>
      <c r="T816" s="246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7" t="s">
        <v>141</v>
      </c>
      <c r="AU816" s="247" t="s">
        <v>86</v>
      </c>
      <c r="AV816" s="13" t="s">
        <v>86</v>
      </c>
      <c r="AW816" s="13" t="s">
        <v>32</v>
      </c>
      <c r="AX816" s="13" t="s">
        <v>77</v>
      </c>
      <c r="AY816" s="247" t="s">
        <v>131</v>
      </c>
    </row>
    <row r="817" s="15" customFormat="1">
      <c r="A817" s="15"/>
      <c r="B817" s="270"/>
      <c r="C817" s="271"/>
      <c r="D817" s="232" t="s">
        <v>141</v>
      </c>
      <c r="E817" s="272" t="s">
        <v>1</v>
      </c>
      <c r="F817" s="273" t="s">
        <v>283</v>
      </c>
      <c r="G817" s="271"/>
      <c r="H817" s="274">
        <v>317</v>
      </c>
      <c r="I817" s="275"/>
      <c r="J817" s="271"/>
      <c r="K817" s="271"/>
      <c r="L817" s="276"/>
      <c r="M817" s="277"/>
      <c r="N817" s="278"/>
      <c r="O817" s="278"/>
      <c r="P817" s="278"/>
      <c r="Q817" s="278"/>
      <c r="R817" s="278"/>
      <c r="S817" s="278"/>
      <c r="T817" s="279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80" t="s">
        <v>141</v>
      </c>
      <c r="AU817" s="280" t="s">
        <v>86</v>
      </c>
      <c r="AV817" s="15" t="s">
        <v>89</v>
      </c>
      <c r="AW817" s="15" t="s">
        <v>32</v>
      </c>
      <c r="AX817" s="15" t="s">
        <v>77</v>
      </c>
      <c r="AY817" s="280" t="s">
        <v>131</v>
      </c>
    </row>
    <row r="818" s="13" customFormat="1">
      <c r="A818" s="13"/>
      <c r="B818" s="237"/>
      <c r="C818" s="238"/>
      <c r="D818" s="232" t="s">
        <v>141</v>
      </c>
      <c r="E818" s="239" t="s">
        <v>1</v>
      </c>
      <c r="F818" s="240" t="s">
        <v>1469</v>
      </c>
      <c r="G818" s="238"/>
      <c r="H818" s="241">
        <v>101</v>
      </c>
      <c r="I818" s="242"/>
      <c r="J818" s="238"/>
      <c r="K818" s="238"/>
      <c r="L818" s="243"/>
      <c r="M818" s="244"/>
      <c r="N818" s="245"/>
      <c r="O818" s="245"/>
      <c r="P818" s="245"/>
      <c r="Q818" s="245"/>
      <c r="R818" s="245"/>
      <c r="S818" s="245"/>
      <c r="T818" s="246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7" t="s">
        <v>141</v>
      </c>
      <c r="AU818" s="247" t="s">
        <v>86</v>
      </c>
      <c r="AV818" s="13" t="s">
        <v>86</v>
      </c>
      <c r="AW818" s="13" t="s">
        <v>32</v>
      </c>
      <c r="AX818" s="13" t="s">
        <v>77</v>
      </c>
      <c r="AY818" s="247" t="s">
        <v>131</v>
      </c>
    </row>
    <row r="819" s="13" customFormat="1">
      <c r="A819" s="13"/>
      <c r="B819" s="237"/>
      <c r="C819" s="238"/>
      <c r="D819" s="232" t="s">
        <v>141</v>
      </c>
      <c r="E819" s="239" t="s">
        <v>1</v>
      </c>
      <c r="F819" s="240" t="s">
        <v>1470</v>
      </c>
      <c r="G819" s="238"/>
      <c r="H819" s="241">
        <v>17</v>
      </c>
      <c r="I819" s="242"/>
      <c r="J819" s="238"/>
      <c r="K819" s="238"/>
      <c r="L819" s="243"/>
      <c r="M819" s="244"/>
      <c r="N819" s="245"/>
      <c r="O819" s="245"/>
      <c r="P819" s="245"/>
      <c r="Q819" s="245"/>
      <c r="R819" s="245"/>
      <c r="S819" s="245"/>
      <c r="T819" s="246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7" t="s">
        <v>141</v>
      </c>
      <c r="AU819" s="247" t="s">
        <v>86</v>
      </c>
      <c r="AV819" s="13" t="s">
        <v>86</v>
      </c>
      <c r="AW819" s="13" t="s">
        <v>32</v>
      </c>
      <c r="AX819" s="13" t="s">
        <v>77</v>
      </c>
      <c r="AY819" s="247" t="s">
        <v>131</v>
      </c>
    </row>
    <row r="820" s="15" customFormat="1">
      <c r="A820" s="15"/>
      <c r="B820" s="270"/>
      <c r="C820" s="271"/>
      <c r="D820" s="232" t="s">
        <v>141</v>
      </c>
      <c r="E820" s="272" t="s">
        <v>1</v>
      </c>
      <c r="F820" s="273" t="s">
        <v>283</v>
      </c>
      <c r="G820" s="271"/>
      <c r="H820" s="274">
        <v>118</v>
      </c>
      <c r="I820" s="275"/>
      <c r="J820" s="271"/>
      <c r="K820" s="271"/>
      <c r="L820" s="276"/>
      <c r="M820" s="277"/>
      <c r="N820" s="278"/>
      <c r="O820" s="278"/>
      <c r="P820" s="278"/>
      <c r="Q820" s="278"/>
      <c r="R820" s="278"/>
      <c r="S820" s="278"/>
      <c r="T820" s="279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T820" s="280" t="s">
        <v>141</v>
      </c>
      <c r="AU820" s="280" t="s">
        <v>86</v>
      </c>
      <c r="AV820" s="15" t="s">
        <v>89</v>
      </c>
      <c r="AW820" s="15" t="s">
        <v>32</v>
      </c>
      <c r="AX820" s="15" t="s">
        <v>77</v>
      </c>
      <c r="AY820" s="280" t="s">
        <v>131</v>
      </c>
    </row>
    <row r="821" s="13" customFormat="1">
      <c r="A821" s="13"/>
      <c r="B821" s="237"/>
      <c r="C821" s="238"/>
      <c r="D821" s="232" t="s">
        <v>141</v>
      </c>
      <c r="E821" s="239" t="s">
        <v>1</v>
      </c>
      <c r="F821" s="240" t="s">
        <v>1471</v>
      </c>
      <c r="G821" s="238"/>
      <c r="H821" s="241">
        <v>9</v>
      </c>
      <c r="I821" s="242"/>
      <c r="J821" s="238"/>
      <c r="K821" s="238"/>
      <c r="L821" s="243"/>
      <c r="M821" s="244"/>
      <c r="N821" s="245"/>
      <c r="O821" s="245"/>
      <c r="P821" s="245"/>
      <c r="Q821" s="245"/>
      <c r="R821" s="245"/>
      <c r="S821" s="245"/>
      <c r="T821" s="246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7" t="s">
        <v>141</v>
      </c>
      <c r="AU821" s="247" t="s">
        <v>86</v>
      </c>
      <c r="AV821" s="13" t="s">
        <v>86</v>
      </c>
      <c r="AW821" s="13" t="s">
        <v>32</v>
      </c>
      <c r="AX821" s="13" t="s">
        <v>77</v>
      </c>
      <c r="AY821" s="247" t="s">
        <v>131</v>
      </c>
    </row>
    <row r="822" s="13" customFormat="1">
      <c r="A822" s="13"/>
      <c r="B822" s="237"/>
      <c r="C822" s="238"/>
      <c r="D822" s="232" t="s">
        <v>141</v>
      </c>
      <c r="E822" s="239" t="s">
        <v>1</v>
      </c>
      <c r="F822" s="240" t="s">
        <v>1472</v>
      </c>
      <c r="G822" s="238"/>
      <c r="H822" s="241">
        <v>3.5</v>
      </c>
      <c r="I822" s="242"/>
      <c r="J822" s="238"/>
      <c r="K822" s="238"/>
      <c r="L822" s="243"/>
      <c r="M822" s="244"/>
      <c r="N822" s="245"/>
      <c r="O822" s="245"/>
      <c r="P822" s="245"/>
      <c r="Q822" s="245"/>
      <c r="R822" s="245"/>
      <c r="S822" s="245"/>
      <c r="T822" s="246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7" t="s">
        <v>141</v>
      </c>
      <c r="AU822" s="247" t="s">
        <v>86</v>
      </c>
      <c r="AV822" s="13" t="s">
        <v>86</v>
      </c>
      <c r="AW822" s="13" t="s">
        <v>32</v>
      </c>
      <c r="AX822" s="13" t="s">
        <v>77</v>
      </c>
      <c r="AY822" s="247" t="s">
        <v>131</v>
      </c>
    </row>
    <row r="823" s="13" customFormat="1">
      <c r="A823" s="13"/>
      <c r="B823" s="237"/>
      <c r="C823" s="238"/>
      <c r="D823" s="232" t="s">
        <v>141</v>
      </c>
      <c r="E823" s="239" t="s">
        <v>1</v>
      </c>
      <c r="F823" s="240" t="s">
        <v>1473</v>
      </c>
      <c r="G823" s="238"/>
      <c r="H823" s="241">
        <v>0.69999999999999996</v>
      </c>
      <c r="I823" s="242"/>
      <c r="J823" s="238"/>
      <c r="K823" s="238"/>
      <c r="L823" s="243"/>
      <c r="M823" s="244"/>
      <c r="N823" s="245"/>
      <c r="O823" s="245"/>
      <c r="P823" s="245"/>
      <c r="Q823" s="245"/>
      <c r="R823" s="245"/>
      <c r="S823" s="245"/>
      <c r="T823" s="246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7" t="s">
        <v>141</v>
      </c>
      <c r="AU823" s="247" t="s">
        <v>86</v>
      </c>
      <c r="AV823" s="13" t="s">
        <v>86</v>
      </c>
      <c r="AW823" s="13" t="s">
        <v>32</v>
      </c>
      <c r="AX823" s="13" t="s">
        <v>77</v>
      </c>
      <c r="AY823" s="247" t="s">
        <v>131</v>
      </c>
    </row>
    <row r="824" s="15" customFormat="1">
      <c r="A824" s="15"/>
      <c r="B824" s="270"/>
      <c r="C824" s="271"/>
      <c r="D824" s="232" t="s">
        <v>141</v>
      </c>
      <c r="E824" s="272" t="s">
        <v>1</v>
      </c>
      <c r="F824" s="273" t="s">
        <v>283</v>
      </c>
      <c r="G824" s="271"/>
      <c r="H824" s="274">
        <v>13.199999999999999</v>
      </c>
      <c r="I824" s="275"/>
      <c r="J824" s="271"/>
      <c r="K824" s="271"/>
      <c r="L824" s="276"/>
      <c r="M824" s="277"/>
      <c r="N824" s="278"/>
      <c r="O824" s="278"/>
      <c r="P824" s="278"/>
      <c r="Q824" s="278"/>
      <c r="R824" s="278"/>
      <c r="S824" s="278"/>
      <c r="T824" s="279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T824" s="280" t="s">
        <v>141</v>
      </c>
      <c r="AU824" s="280" t="s">
        <v>86</v>
      </c>
      <c r="AV824" s="15" t="s">
        <v>89</v>
      </c>
      <c r="AW824" s="15" t="s">
        <v>32</v>
      </c>
      <c r="AX824" s="15" t="s">
        <v>77</v>
      </c>
      <c r="AY824" s="280" t="s">
        <v>131</v>
      </c>
    </row>
    <row r="825" s="14" customFormat="1">
      <c r="A825" s="14"/>
      <c r="B825" s="248"/>
      <c r="C825" s="249"/>
      <c r="D825" s="232" t="s">
        <v>141</v>
      </c>
      <c r="E825" s="250" t="s">
        <v>1</v>
      </c>
      <c r="F825" s="251" t="s">
        <v>159</v>
      </c>
      <c r="G825" s="249"/>
      <c r="H825" s="252">
        <v>1143.2000000000001</v>
      </c>
      <c r="I825" s="253"/>
      <c r="J825" s="249"/>
      <c r="K825" s="249"/>
      <c r="L825" s="254"/>
      <c r="M825" s="255"/>
      <c r="N825" s="256"/>
      <c r="O825" s="256"/>
      <c r="P825" s="256"/>
      <c r="Q825" s="256"/>
      <c r="R825" s="256"/>
      <c r="S825" s="256"/>
      <c r="T825" s="257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8" t="s">
        <v>141</v>
      </c>
      <c r="AU825" s="258" t="s">
        <v>86</v>
      </c>
      <c r="AV825" s="14" t="s">
        <v>137</v>
      </c>
      <c r="AW825" s="14" t="s">
        <v>32</v>
      </c>
      <c r="AX825" s="14" t="s">
        <v>82</v>
      </c>
      <c r="AY825" s="258" t="s">
        <v>131</v>
      </c>
    </row>
    <row r="826" s="2" customFormat="1" ht="16.5" customHeight="1">
      <c r="A826" s="39"/>
      <c r="B826" s="40"/>
      <c r="C826" s="260" t="s">
        <v>1474</v>
      </c>
      <c r="D826" s="260" t="s">
        <v>232</v>
      </c>
      <c r="E826" s="261" t="s">
        <v>1475</v>
      </c>
      <c r="F826" s="262" t="s">
        <v>1476</v>
      </c>
      <c r="G826" s="263" t="s">
        <v>267</v>
      </c>
      <c r="H826" s="264">
        <v>702</v>
      </c>
      <c r="I826" s="265"/>
      <c r="J826" s="266">
        <f>ROUND(I826*H826,2)</f>
        <v>0</v>
      </c>
      <c r="K826" s="262" t="s">
        <v>155</v>
      </c>
      <c r="L826" s="267"/>
      <c r="M826" s="268" t="s">
        <v>1</v>
      </c>
      <c r="N826" s="269" t="s">
        <v>42</v>
      </c>
      <c r="O826" s="92"/>
      <c r="P826" s="228">
        <f>O826*H826</f>
        <v>0</v>
      </c>
      <c r="Q826" s="228">
        <v>0.080000000000000002</v>
      </c>
      <c r="R826" s="228">
        <f>Q826*H826</f>
        <v>56.160000000000004</v>
      </c>
      <c r="S826" s="228">
        <v>0</v>
      </c>
      <c r="T826" s="229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30" t="s">
        <v>183</v>
      </c>
      <c r="AT826" s="230" t="s">
        <v>232</v>
      </c>
      <c r="AU826" s="230" t="s">
        <v>86</v>
      </c>
      <c r="AY826" s="18" t="s">
        <v>131</v>
      </c>
      <c r="BE826" s="231">
        <f>IF(N826="základní",J826,0)</f>
        <v>0</v>
      </c>
      <c r="BF826" s="231">
        <f>IF(N826="snížená",J826,0)</f>
        <v>0</v>
      </c>
      <c r="BG826" s="231">
        <f>IF(N826="zákl. přenesená",J826,0)</f>
        <v>0</v>
      </c>
      <c r="BH826" s="231">
        <f>IF(N826="sníž. přenesená",J826,0)</f>
        <v>0</v>
      </c>
      <c r="BI826" s="231">
        <f>IF(N826="nulová",J826,0)</f>
        <v>0</v>
      </c>
      <c r="BJ826" s="18" t="s">
        <v>82</v>
      </c>
      <c r="BK826" s="231">
        <f>ROUND(I826*H826,2)</f>
        <v>0</v>
      </c>
      <c r="BL826" s="18" t="s">
        <v>137</v>
      </c>
      <c r="BM826" s="230" t="s">
        <v>1477</v>
      </c>
    </row>
    <row r="827" s="2" customFormat="1">
      <c r="A827" s="39"/>
      <c r="B827" s="40"/>
      <c r="C827" s="41"/>
      <c r="D827" s="232" t="s">
        <v>139</v>
      </c>
      <c r="E827" s="41"/>
      <c r="F827" s="233" t="s">
        <v>1476</v>
      </c>
      <c r="G827" s="41"/>
      <c r="H827" s="41"/>
      <c r="I827" s="234"/>
      <c r="J827" s="41"/>
      <c r="K827" s="41"/>
      <c r="L827" s="45"/>
      <c r="M827" s="235"/>
      <c r="N827" s="236"/>
      <c r="O827" s="92"/>
      <c r="P827" s="92"/>
      <c r="Q827" s="92"/>
      <c r="R827" s="92"/>
      <c r="S827" s="92"/>
      <c r="T827" s="93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139</v>
      </c>
      <c r="AU827" s="18" t="s">
        <v>86</v>
      </c>
    </row>
    <row r="828" s="13" customFormat="1">
      <c r="A828" s="13"/>
      <c r="B828" s="237"/>
      <c r="C828" s="238"/>
      <c r="D828" s="232" t="s">
        <v>141</v>
      </c>
      <c r="E828" s="239" t="s">
        <v>1</v>
      </c>
      <c r="F828" s="240" t="s">
        <v>1478</v>
      </c>
      <c r="G828" s="238"/>
      <c r="H828" s="241">
        <v>546.40999999999997</v>
      </c>
      <c r="I828" s="242"/>
      <c r="J828" s="238"/>
      <c r="K828" s="238"/>
      <c r="L828" s="243"/>
      <c r="M828" s="244"/>
      <c r="N828" s="245"/>
      <c r="O828" s="245"/>
      <c r="P828" s="245"/>
      <c r="Q828" s="245"/>
      <c r="R828" s="245"/>
      <c r="S828" s="245"/>
      <c r="T828" s="246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7" t="s">
        <v>141</v>
      </c>
      <c r="AU828" s="247" t="s">
        <v>86</v>
      </c>
      <c r="AV828" s="13" t="s">
        <v>86</v>
      </c>
      <c r="AW828" s="13" t="s">
        <v>32</v>
      </c>
      <c r="AX828" s="13" t="s">
        <v>77</v>
      </c>
      <c r="AY828" s="247" t="s">
        <v>131</v>
      </c>
    </row>
    <row r="829" s="13" customFormat="1">
      <c r="A829" s="13"/>
      <c r="B829" s="237"/>
      <c r="C829" s="238"/>
      <c r="D829" s="232" t="s">
        <v>141</v>
      </c>
      <c r="E829" s="239" t="s">
        <v>1</v>
      </c>
      <c r="F829" s="240" t="s">
        <v>1479</v>
      </c>
      <c r="G829" s="238"/>
      <c r="H829" s="241">
        <v>155.53999999999999</v>
      </c>
      <c r="I829" s="242"/>
      <c r="J829" s="238"/>
      <c r="K829" s="238"/>
      <c r="L829" s="243"/>
      <c r="M829" s="244"/>
      <c r="N829" s="245"/>
      <c r="O829" s="245"/>
      <c r="P829" s="245"/>
      <c r="Q829" s="245"/>
      <c r="R829" s="245"/>
      <c r="S829" s="245"/>
      <c r="T829" s="246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7" t="s">
        <v>141</v>
      </c>
      <c r="AU829" s="247" t="s">
        <v>86</v>
      </c>
      <c r="AV829" s="13" t="s">
        <v>86</v>
      </c>
      <c r="AW829" s="13" t="s">
        <v>32</v>
      </c>
      <c r="AX829" s="13" t="s">
        <v>77</v>
      </c>
      <c r="AY829" s="247" t="s">
        <v>131</v>
      </c>
    </row>
    <row r="830" s="14" customFormat="1">
      <c r="A830" s="14"/>
      <c r="B830" s="248"/>
      <c r="C830" s="249"/>
      <c r="D830" s="232" t="s">
        <v>141</v>
      </c>
      <c r="E830" s="250" t="s">
        <v>1</v>
      </c>
      <c r="F830" s="251" t="s">
        <v>159</v>
      </c>
      <c r="G830" s="249"/>
      <c r="H830" s="252">
        <v>701.95000000000005</v>
      </c>
      <c r="I830" s="253"/>
      <c r="J830" s="249"/>
      <c r="K830" s="249"/>
      <c r="L830" s="254"/>
      <c r="M830" s="255"/>
      <c r="N830" s="256"/>
      <c r="O830" s="256"/>
      <c r="P830" s="256"/>
      <c r="Q830" s="256"/>
      <c r="R830" s="256"/>
      <c r="S830" s="256"/>
      <c r="T830" s="257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8" t="s">
        <v>141</v>
      </c>
      <c r="AU830" s="258" t="s">
        <v>86</v>
      </c>
      <c r="AV830" s="14" t="s">
        <v>137</v>
      </c>
      <c r="AW830" s="14" t="s">
        <v>32</v>
      </c>
      <c r="AX830" s="14" t="s">
        <v>77</v>
      </c>
      <c r="AY830" s="258" t="s">
        <v>131</v>
      </c>
    </row>
    <row r="831" s="13" customFormat="1">
      <c r="A831" s="13"/>
      <c r="B831" s="237"/>
      <c r="C831" s="238"/>
      <c r="D831" s="232" t="s">
        <v>141</v>
      </c>
      <c r="E831" s="239" t="s">
        <v>1</v>
      </c>
      <c r="F831" s="240" t="s">
        <v>1480</v>
      </c>
      <c r="G831" s="238"/>
      <c r="H831" s="241">
        <v>702</v>
      </c>
      <c r="I831" s="242"/>
      <c r="J831" s="238"/>
      <c r="K831" s="238"/>
      <c r="L831" s="243"/>
      <c r="M831" s="244"/>
      <c r="N831" s="245"/>
      <c r="O831" s="245"/>
      <c r="P831" s="245"/>
      <c r="Q831" s="245"/>
      <c r="R831" s="245"/>
      <c r="S831" s="245"/>
      <c r="T831" s="246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7" t="s">
        <v>141</v>
      </c>
      <c r="AU831" s="247" t="s">
        <v>86</v>
      </c>
      <c r="AV831" s="13" t="s">
        <v>86</v>
      </c>
      <c r="AW831" s="13" t="s">
        <v>32</v>
      </c>
      <c r="AX831" s="13" t="s">
        <v>82</v>
      </c>
      <c r="AY831" s="247" t="s">
        <v>131</v>
      </c>
    </row>
    <row r="832" s="2" customFormat="1" ht="24.15" customHeight="1">
      <c r="A832" s="39"/>
      <c r="B832" s="40"/>
      <c r="C832" s="260" t="s">
        <v>1481</v>
      </c>
      <c r="D832" s="260" t="s">
        <v>232</v>
      </c>
      <c r="E832" s="261" t="s">
        <v>1482</v>
      </c>
      <c r="F832" s="262" t="s">
        <v>1483</v>
      </c>
      <c r="G832" s="263" t="s">
        <v>267</v>
      </c>
      <c r="H832" s="264">
        <v>320.19999999999999</v>
      </c>
      <c r="I832" s="265"/>
      <c r="J832" s="266">
        <f>ROUND(I832*H832,2)</f>
        <v>0</v>
      </c>
      <c r="K832" s="262" t="s">
        <v>155</v>
      </c>
      <c r="L832" s="267"/>
      <c r="M832" s="268" t="s">
        <v>1</v>
      </c>
      <c r="N832" s="269" t="s">
        <v>42</v>
      </c>
      <c r="O832" s="92"/>
      <c r="P832" s="228">
        <f>O832*H832</f>
        <v>0</v>
      </c>
      <c r="Q832" s="228">
        <v>0.048300000000000003</v>
      </c>
      <c r="R832" s="228">
        <f>Q832*H832</f>
        <v>15.46566</v>
      </c>
      <c r="S832" s="228">
        <v>0</v>
      </c>
      <c r="T832" s="229">
        <f>S832*H832</f>
        <v>0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30" t="s">
        <v>183</v>
      </c>
      <c r="AT832" s="230" t="s">
        <v>232</v>
      </c>
      <c r="AU832" s="230" t="s">
        <v>86</v>
      </c>
      <c r="AY832" s="18" t="s">
        <v>131</v>
      </c>
      <c r="BE832" s="231">
        <f>IF(N832="základní",J832,0)</f>
        <v>0</v>
      </c>
      <c r="BF832" s="231">
        <f>IF(N832="snížená",J832,0)</f>
        <v>0</v>
      </c>
      <c r="BG832" s="231">
        <f>IF(N832="zákl. přenesená",J832,0)</f>
        <v>0</v>
      </c>
      <c r="BH832" s="231">
        <f>IF(N832="sníž. přenesená",J832,0)</f>
        <v>0</v>
      </c>
      <c r="BI832" s="231">
        <f>IF(N832="nulová",J832,0)</f>
        <v>0</v>
      </c>
      <c r="BJ832" s="18" t="s">
        <v>82</v>
      </c>
      <c r="BK832" s="231">
        <f>ROUND(I832*H832,2)</f>
        <v>0</v>
      </c>
      <c r="BL832" s="18" t="s">
        <v>137</v>
      </c>
      <c r="BM832" s="230" t="s">
        <v>1484</v>
      </c>
    </row>
    <row r="833" s="2" customFormat="1">
      <c r="A833" s="39"/>
      <c r="B833" s="40"/>
      <c r="C833" s="41"/>
      <c r="D833" s="232" t="s">
        <v>139</v>
      </c>
      <c r="E833" s="41"/>
      <c r="F833" s="233" t="s">
        <v>1483</v>
      </c>
      <c r="G833" s="41"/>
      <c r="H833" s="41"/>
      <c r="I833" s="234"/>
      <c r="J833" s="41"/>
      <c r="K833" s="41"/>
      <c r="L833" s="45"/>
      <c r="M833" s="235"/>
      <c r="N833" s="236"/>
      <c r="O833" s="92"/>
      <c r="P833" s="92"/>
      <c r="Q833" s="92"/>
      <c r="R833" s="92"/>
      <c r="S833" s="92"/>
      <c r="T833" s="93"/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T833" s="18" t="s">
        <v>139</v>
      </c>
      <c r="AU833" s="18" t="s">
        <v>86</v>
      </c>
    </row>
    <row r="834" s="13" customFormat="1">
      <c r="A834" s="13"/>
      <c r="B834" s="237"/>
      <c r="C834" s="238"/>
      <c r="D834" s="232" t="s">
        <v>141</v>
      </c>
      <c r="E834" s="239" t="s">
        <v>1</v>
      </c>
      <c r="F834" s="240" t="s">
        <v>1485</v>
      </c>
      <c r="G834" s="238"/>
      <c r="H834" s="241">
        <v>286.33499999999998</v>
      </c>
      <c r="I834" s="242"/>
      <c r="J834" s="238"/>
      <c r="K834" s="238"/>
      <c r="L834" s="243"/>
      <c r="M834" s="244"/>
      <c r="N834" s="245"/>
      <c r="O834" s="245"/>
      <c r="P834" s="245"/>
      <c r="Q834" s="245"/>
      <c r="R834" s="245"/>
      <c r="S834" s="245"/>
      <c r="T834" s="246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7" t="s">
        <v>141</v>
      </c>
      <c r="AU834" s="247" t="s">
        <v>86</v>
      </c>
      <c r="AV834" s="13" t="s">
        <v>86</v>
      </c>
      <c r="AW834" s="13" t="s">
        <v>32</v>
      </c>
      <c r="AX834" s="13" t="s">
        <v>77</v>
      </c>
      <c r="AY834" s="247" t="s">
        <v>131</v>
      </c>
    </row>
    <row r="835" s="13" customFormat="1">
      <c r="A835" s="13"/>
      <c r="B835" s="237"/>
      <c r="C835" s="238"/>
      <c r="D835" s="232" t="s">
        <v>141</v>
      </c>
      <c r="E835" s="239" t="s">
        <v>1</v>
      </c>
      <c r="F835" s="240" t="s">
        <v>1486</v>
      </c>
      <c r="G835" s="238"/>
      <c r="H835" s="241">
        <v>33.835000000000001</v>
      </c>
      <c r="I835" s="242"/>
      <c r="J835" s="238"/>
      <c r="K835" s="238"/>
      <c r="L835" s="243"/>
      <c r="M835" s="244"/>
      <c r="N835" s="245"/>
      <c r="O835" s="245"/>
      <c r="P835" s="245"/>
      <c r="Q835" s="245"/>
      <c r="R835" s="245"/>
      <c r="S835" s="245"/>
      <c r="T835" s="246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7" t="s">
        <v>141</v>
      </c>
      <c r="AU835" s="247" t="s">
        <v>86</v>
      </c>
      <c r="AV835" s="13" t="s">
        <v>86</v>
      </c>
      <c r="AW835" s="13" t="s">
        <v>32</v>
      </c>
      <c r="AX835" s="13" t="s">
        <v>77</v>
      </c>
      <c r="AY835" s="247" t="s">
        <v>131</v>
      </c>
    </row>
    <row r="836" s="14" customFormat="1">
      <c r="A836" s="14"/>
      <c r="B836" s="248"/>
      <c r="C836" s="249"/>
      <c r="D836" s="232" t="s">
        <v>141</v>
      </c>
      <c r="E836" s="250" t="s">
        <v>1</v>
      </c>
      <c r="F836" s="251" t="s">
        <v>159</v>
      </c>
      <c r="G836" s="249"/>
      <c r="H836" s="252">
        <v>320.17000000000002</v>
      </c>
      <c r="I836" s="253"/>
      <c r="J836" s="249"/>
      <c r="K836" s="249"/>
      <c r="L836" s="254"/>
      <c r="M836" s="255"/>
      <c r="N836" s="256"/>
      <c r="O836" s="256"/>
      <c r="P836" s="256"/>
      <c r="Q836" s="256"/>
      <c r="R836" s="256"/>
      <c r="S836" s="256"/>
      <c r="T836" s="257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8" t="s">
        <v>141</v>
      </c>
      <c r="AU836" s="258" t="s">
        <v>86</v>
      </c>
      <c r="AV836" s="14" t="s">
        <v>137</v>
      </c>
      <c r="AW836" s="14" t="s">
        <v>32</v>
      </c>
      <c r="AX836" s="14" t="s">
        <v>77</v>
      </c>
      <c r="AY836" s="258" t="s">
        <v>131</v>
      </c>
    </row>
    <row r="837" s="13" customFormat="1">
      <c r="A837" s="13"/>
      <c r="B837" s="237"/>
      <c r="C837" s="238"/>
      <c r="D837" s="232" t="s">
        <v>141</v>
      </c>
      <c r="E837" s="239" t="s">
        <v>1</v>
      </c>
      <c r="F837" s="240" t="s">
        <v>1487</v>
      </c>
      <c r="G837" s="238"/>
      <c r="H837" s="241">
        <v>320.19999999999999</v>
      </c>
      <c r="I837" s="242"/>
      <c r="J837" s="238"/>
      <c r="K837" s="238"/>
      <c r="L837" s="243"/>
      <c r="M837" s="244"/>
      <c r="N837" s="245"/>
      <c r="O837" s="245"/>
      <c r="P837" s="245"/>
      <c r="Q837" s="245"/>
      <c r="R837" s="245"/>
      <c r="S837" s="245"/>
      <c r="T837" s="246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7" t="s">
        <v>141</v>
      </c>
      <c r="AU837" s="247" t="s">
        <v>86</v>
      </c>
      <c r="AV837" s="13" t="s">
        <v>86</v>
      </c>
      <c r="AW837" s="13" t="s">
        <v>32</v>
      </c>
      <c r="AX837" s="13" t="s">
        <v>82</v>
      </c>
      <c r="AY837" s="247" t="s">
        <v>131</v>
      </c>
    </row>
    <row r="838" s="2" customFormat="1" ht="24.15" customHeight="1">
      <c r="A838" s="39"/>
      <c r="B838" s="40"/>
      <c r="C838" s="260" t="s">
        <v>1488</v>
      </c>
      <c r="D838" s="260" t="s">
        <v>232</v>
      </c>
      <c r="E838" s="261" t="s">
        <v>1489</v>
      </c>
      <c r="F838" s="262" t="s">
        <v>1490</v>
      </c>
      <c r="G838" s="263" t="s">
        <v>267</v>
      </c>
      <c r="H838" s="264">
        <v>119.2</v>
      </c>
      <c r="I838" s="265"/>
      <c r="J838" s="266">
        <f>ROUND(I838*H838,2)</f>
        <v>0</v>
      </c>
      <c r="K838" s="262" t="s">
        <v>155</v>
      </c>
      <c r="L838" s="267"/>
      <c r="M838" s="268" t="s">
        <v>1</v>
      </c>
      <c r="N838" s="269" t="s">
        <v>42</v>
      </c>
      <c r="O838" s="92"/>
      <c r="P838" s="228">
        <f>O838*H838</f>
        <v>0</v>
      </c>
      <c r="Q838" s="228">
        <v>0.065670000000000006</v>
      </c>
      <c r="R838" s="228">
        <f>Q838*H838</f>
        <v>7.8278640000000008</v>
      </c>
      <c r="S838" s="228">
        <v>0</v>
      </c>
      <c r="T838" s="229">
        <f>S838*H838</f>
        <v>0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30" t="s">
        <v>183</v>
      </c>
      <c r="AT838" s="230" t="s">
        <v>232</v>
      </c>
      <c r="AU838" s="230" t="s">
        <v>86</v>
      </c>
      <c r="AY838" s="18" t="s">
        <v>131</v>
      </c>
      <c r="BE838" s="231">
        <f>IF(N838="základní",J838,0)</f>
        <v>0</v>
      </c>
      <c r="BF838" s="231">
        <f>IF(N838="snížená",J838,0)</f>
        <v>0</v>
      </c>
      <c r="BG838" s="231">
        <f>IF(N838="zákl. přenesená",J838,0)</f>
        <v>0</v>
      </c>
      <c r="BH838" s="231">
        <f>IF(N838="sníž. přenesená",J838,0)</f>
        <v>0</v>
      </c>
      <c r="BI838" s="231">
        <f>IF(N838="nulová",J838,0)</f>
        <v>0</v>
      </c>
      <c r="BJ838" s="18" t="s">
        <v>82</v>
      </c>
      <c r="BK838" s="231">
        <f>ROUND(I838*H838,2)</f>
        <v>0</v>
      </c>
      <c r="BL838" s="18" t="s">
        <v>137</v>
      </c>
      <c r="BM838" s="230" t="s">
        <v>1491</v>
      </c>
    </row>
    <row r="839" s="2" customFormat="1">
      <c r="A839" s="39"/>
      <c r="B839" s="40"/>
      <c r="C839" s="41"/>
      <c r="D839" s="232" t="s">
        <v>139</v>
      </c>
      <c r="E839" s="41"/>
      <c r="F839" s="233" t="s">
        <v>1490</v>
      </c>
      <c r="G839" s="41"/>
      <c r="H839" s="41"/>
      <c r="I839" s="234"/>
      <c r="J839" s="41"/>
      <c r="K839" s="41"/>
      <c r="L839" s="45"/>
      <c r="M839" s="235"/>
      <c r="N839" s="236"/>
      <c r="O839" s="92"/>
      <c r="P839" s="92"/>
      <c r="Q839" s="92"/>
      <c r="R839" s="92"/>
      <c r="S839" s="92"/>
      <c r="T839" s="93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T839" s="18" t="s">
        <v>139</v>
      </c>
      <c r="AU839" s="18" t="s">
        <v>86</v>
      </c>
    </row>
    <row r="840" s="13" customFormat="1">
      <c r="A840" s="13"/>
      <c r="B840" s="237"/>
      <c r="C840" s="238"/>
      <c r="D840" s="232" t="s">
        <v>141</v>
      </c>
      <c r="E840" s="239" t="s">
        <v>1</v>
      </c>
      <c r="F840" s="240" t="s">
        <v>1492</v>
      </c>
      <c r="G840" s="238"/>
      <c r="H840" s="241">
        <v>102.01000000000001</v>
      </c>
      <c r="I840" s="242"/>
      <c r="J840" s="238"/>
      <c r="K840" s="238"/>
      <c r="L840" s="243"/>
      <c r="M840" s="244"/>
      <c r="N840" s="245"/>
      <c r="O840" s="245"/>
      <c r="P840" s="245"/>
      <c r="Q840" s="245"/>
      <c r="R840" s="245"/>
      <c r="S840" s="245"/>
      <c r="T840" s="246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7" t="s">
        <v>141</v>
      </c>
      <c r="AU840" s="247" t="s">
        <v>86</v>
      </c>
      <c r="AV840" s="13" t="s">
        <v>86</v>
      </c>
      <c r="AW840" s="13" t="s">
        <v>32</v>
      </c>
      <c r="AX840" s="13" t="s">
        <v>77</v>
      </c>
      <c r="AY840" s="247" t="s">
        <v>131</v>
      </c>
    </row>
    <row r="841" s="13" customFormat="1">
      <c r="A841" s="13"/>
      <c r="B841" s="237"/>
      <c r="C841" s="238"/>
      <c r="D841" s="232" t="s">
        <v>141</v>
      </c>
      <c r="E841" s="239" t="s">
        <v>1</v>
      </c>
      <c r="F841" s="240" t="s">
        <v>1493</v>
      </c>
      <c r="G841" s="238"/>
      <c r="H841" s="241">
        <v>17.170000000000002</v>
      </c>
      <c r="I841" s="242"/>
      <c r="J841" s="238"/>
      <c r="K841" s="238"/>
      <c r="L841" s="243"/>
      <c r="M841" s="244"/>
      <c r="N841" s="245"/>
      <c r="O841" s="245"/>
      <c r="P841" s="245"/>
      <c r="Q841" s="245"/>
      <c r="R841" s="245"/>
      <c r="S841" s="245"/>
      <c r="T841" s="246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7" t="s">
        <v>141</v>
      </c>
      <c r="AU841" s="247" t="s">
        <v>86</v>
      </c>
      <c r="AV841" s="13" t="s">
        <v>86</v>
      </c>
      <c r="AW841" s="13" t="s">
        <v>32</v>
      </c>
      <c r="AX841" s="13" t="s">
        <v>77</v>
      </c>
      <c r="AY841" s="247" t="s">
        <v>131</v>
      </c>
    </row>
    <row r="842" s="14" customFormat="1">
      <c r="A842" s="14"/>
      <c r="B842" s="248"/>
      <c r="C842" s="249"/>
      <c r="D842" s="232" t="s">
        <v>141</v>
      </c>
      <c r="E842" s="250" t="s">
        <v>1</v>
      </c>
      <c r="F842" s="251" t="s">
        <v>159</v>
      </c>
      <c r="G842" s="249"/>
      <c r="H842" s="252">
        <v>119.18000000000001</v>
      </c>
      <c r="I842" s="253"/>
      <c r="J842" s="249"/>
      <c r="K842" s="249"/>
      <c r="L842" s="254"/>
      <c r="M842" s="255"/>
      <c r="N842" s="256"/>
      <c r="O842" s="256"/>
      <c r="P842" s="256"/>
      <c r="Q842" s="256"/>
      <c r="R842" s="256"/>
      <c r="S842" s="256"/>
      <c r="T842" s="257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8" t="s">
        <v>141</v>
      </c>
      <c r="AU842" s="258" t="s">
        <v>86</v>
      </c>
      <c r="AV842" s="14" t="s">
        <v>137</v>
      </c>
      <c r="AW842" s="14" t="s">
        <v>32</v>
      </c>
      <c r="AX842" s="14" t="s">
        <v>77</v>
      </c>
      <c r="AY842" s="258" t="s">
        <v>131</v>
      </c>
    </row>
    <row r="843" s="13" customFormat="1">
      <c r="A843" s="13"/>
      <c r="B843" s="237"/>
      <c r="C843" s="238"/>
      <c r="D843" s="232" t="s">
        <v>141</v>
      </c>
      <c r="E843" s="239" t="s">
        <v>1</v>
      </c>
      <c r="F843" s="240" t="s">
        <v>1494</v>
      </c>
      <c r="G843" s="238"/>
      <c r="H843" s="241">
        <v>119.2</v>
      </c>
      <c r="I843" s="242"/>
      <c r="J843" s="238"/>
      <c r="K843" s="238"/>
      <c r="L843" s="243"/>
      <c r="M843" s="244"/>
      <c r="N843" s="245"/>
      <c r="O843" s="245"/>
      <c r="P843" s="245"/>
      <c r="Q843" s="245"/>
      <c r="R843" s="245"/>
      <c r="S843" s="245"/>
      <c r="T843" s="246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7" t="s">
        <v>141</v>
      </c>
      <c r="AU843" s="247" t="s">
        <v>86</v>
      </c>
      <c r="AV843" s="13" t="s">
        <v>86</v>
      </c>
      <c r="AW843" s="13" t="s">
        <v>32</v>
      </c>
      <c r="AX843" s="13" t="s">
        <v>82</v>
      </c>
      <c r="AY843" s="247" t="s">
        <v>131</v>
      </c>
    </row>
    <row r="844" s="2" customFormat="1" ht="21.75" customHeight="1">
      <c r="A844" s="39"/>
      <c r="B844" s="40"/>
      <c r="C844" s="260" t="s">
        <v>1495</v>
      </c>
      <c r="D844" s="260" t="s">
        <v>232</v>
      </c>
      <c r="E844" s="261" t="s">
        <v>1496</v>
      </c>
      <c r="F844" s="262" t="s">
        <v>1497</v>
      </c>
      <c r="G844" s="263" t="s">
        <v>298</v>
      </c>
      <c r="H844" s="264">
        <v>1.01</v>
      </c>
      <c r="I844" s="265"/>
      <c r="J844" s="266">
        <f>ROUND(I844*H844,2)</f>
        <v>0</v>
      </c>
      <c r="K844" s="262" t="s">
        <v>1</v>
      </c>
      <c r="L844" s="267"/>
      <c r="M844" s="268" t="s">
        <v>1</v>
      </c>
      <c r="N844" s="269" t="s">
        <v>42</v>
      </c>
      <c r="O844" s="92"/>
      <c r="P844" s="228">
        <f>O844*H844</f>
        <v>0</v>
      </c>
      <c r="Q844" s="228">
        <v>0.098860000000000003</v>
      </c>
      <c r="R844" s="228">
        <f>Q844*H844</f>
        <v>0.09984860000000001</v>
      </c>
      <c r="S844" s="228">
        <v>0</v>
      </c>
      <c r="T844" s="229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30" t="s">
        <v>183</v>
      </c>
      <c r="AT844" s="230" t="s">
        <v>232</v>
      </c>
      <c r="AU844" s="230" t="s">
        <v>86</v>
      </c>
      <c r="AY844" s="18" t="s">
        <v>131</v>
      </c>
      <c r="BE844" s="231">
        <f>IF(N844="základní",J844,0)</f>
        <v>0</v>
      </c>
      <c r="BF844" s="231">
        <f>IF(N844="snížená",J844,0)</f>
        <v>0</v>
      </c>
      <c r="BG844" s="231">
        <f>IF(N844="zákl. přenesená",J844,0)</f>
        <v>0</v>
      </c>
      <c r="BH844" s="231">
        <f>IF(N844="sníž. přenesená",J844,0)</f>
        <v>0</v>
      </c>
      <c r="BI844" s="231">
        <f>IF(N844="nulová",J844,0)</f>
        <v>0</v>
      </c>
      <c r="BJ844" s="18" t="s">
        <v>82</v>
      </c>
      <c r="BK844" s="231">
        <f>ROUND(I844*H844,2)</f>
        <v>0</v>
      </c>
      <c r="BL844" s="18" t="s">
        <v>137</v>
      </c>
      <c r="BM844" s="230" t="s">
        <v>1498</v>
      </c>
    </row>
    <row r="845" s="2" customFormat="1">
      <c r="A845" s="39"/>
      <c r="B845" s="40"/>
      <c r="C845" s="41"/>
      <c r="D845" s="232" t="s">
        <v>139</v>
      </c>
      <c r="E845" s="41"/>
      <c r="F845" s="233" t="s">
        <v>1497</v>
      </c>
      <c r="G845" s="41"/>
      <c r="H845" s="41"/>
      <c r="I845" s="234"/>
      <c r="J845" s="41"/>
      <c r="K845" s="41"/>
      <c r="L845" s="45"/>
      <c r="M845" s="235"/>
      <c r="N845" s="236"/>
      <c r="O845" s="92"/>
      <c r="P845" s="92"/>
      <c r="Q845" s="92"/>
      <c r="R845" s="92"/>
      <c r="S845" s="92"/>
      <c r="T845" s="93"/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T845" s="18" t="s">
        <v>139</v>
      </c>
      <c r="AU845" s="18" t="s">
        <v>86</v>
      </c>
    </row>
    <row r="846" s="13" customFormat="1">
      <c r="A846" s="13"/>
      <c r="B846" s="237"/>
      <c r="C846" s="238"/>
      <c r="D846" s="232" t="s">
        <v>141</v>
      </c>
      <c r="E846" s="239" t="s">
        <v>1</v>
      </c>
      <c r="F846" s="240" t="s">
        <v>1499</v>
      </c>
      <c r="G846" s="238"/>
      <c r="H846" s="241">
        <v>1.01</v>
      </c>
      <c r="I846" s="242"/>
      <c r="J846" s="238"/>
      <c r="K846" s="238"/>
      <c r="L846" s="243"/>
      <c r="M846" s="244"/>
      <c r="N846" s="245"/>
      <c r="O846" s="245"/>
      <c r="P846" s="245"/>
      <c r="Q846" s="245"/>
      <c r="R846" s="245"/>
      <c r="S846" s="245"/>
      <c r="T846" s="246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7" t="s">
        <v>141</v>
      </c>
      <c r="AU846" s="247" t="s">
        <v>86</v>
      </c>
      <c r="AV846" s="13" t="s">
        <v>86</v>
      </c>
      <c r="AW846" s="13" t="s">
        <v>32</v>
      </c>
      <c r="AX846" s="13" t="s">
        <v>82</v>
      </c>
      <c r="AY846" s="247" t="s">
        <v>131</v>
      </c>
    </row>
    <row r="847" s="2" customFormat="1" ht="21.75" customHeight="1">
      <c r="A847" s="39"/>
      <c r="B847" s="40"/>
      <c r="C847" s="260" t="s">
        <v>1500</v>
      </c>
      <c r="D847" s="260" t="s">
        <v>232</v>
      </c>
      <c r="E847" s="261" t="s">
        <v>1501</v>
      </c>
      <c r="F847" s="262" t="s">
        <v>1502</v>
      </c>
      <c r="G847" s="263" t="s">
        <v>298</v>
      </c>
      <c r="H847" s="264">
        <v>12.119999999999999</v>
      </c>
      <c r="I847" s="265"/>
      <c r="J847" s="266">
        <f>ROUND(I847*H847,2)</f>
        <v>0</v>
      </c>
      <c r="K847" s="262" t="s">
        <v>1</v>
      </c>
      <c r="L847" s="267"/>
      <c r="M847" s="268" t="s">
        <v>1</v>
      </c>
      <c r="N847" s="269" t="s">
        <v>42</v>
      </c>
      <c r="O847" s="92"/>
      <c r="P847" s="228">
        <f>O847*H847</f>
        <v>0</v>
      </c>
      <c r="Q847" s="228">
        <v>0.073510000000000006</v>
      </c>
      <c r="R847" s="228">
        <f>Q847*H847</f>
        <v>0.89094119999999999</v>
      </c>
      <c r="S847" s="228">
        <v>0</v>
      </c>
      <c r="T847" s="229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30" t="s">
        <v>183</v>
      </c>
      <c r="AT847" s="230" t="s">
        <v>232</v>
      </c>
      <c r="AU847" s="230" t="s">
        <v>86</v>
      </c>
      <c r="AY847" s="18" t="s">
        <v>131</v>
      </c>
      <c r="BE847" s="231">
        <f>IF(N847="základní",J847,0)</f>
        <v>0</v>
      </c>
      <c r="BF847" s="231">
        <f>IF(N847="snížená",J847,0)</f>
        <v>0</v>
      </c>
      <c r="BG847" s="231">
        <f>IF(N847="zákl. přenesená",J847,0)</f>
        <v>0</v>
      </c>
      <c r="BH847" s="231">
        <f>IF(N847="sníž. přenesená",J847,0)</f>
        <v>0</v>
      </c>
      <c r="BI847" s="231">
        <f>IF(N847="nulová",J847,0)</f>
        <v>0</v>
      </c>
      <c r="BJ847" s="18" t="s">
        <v>82</v>
      </c>
      <c r="BK847" s="231">
        <f>ROUND(I847*H847,2)</f>
        <v>0</v>
      </c>
      <c r="BL847" s="18" t="s">
        <v>137</v>
      </c>
      <c r="BM847" s="230" t="s">
        <v>1503</v>
      </c>
    </row>
    <row r="848" s="2" customFormat="1">
      <c r="A848" s="39"/>
      <c r="B848" s="40"/>
      <c r="C848" s="41"/>
      <c r="D848" s="232" t="s">
        <v>139</v>
      </c>
      <c r="E848" s="41"/>
      <c r="F848" s="233" t="s">
        <v>1502</v>
      </c>
      <c r="G848" s="41"/>
      <c r="H848" s="41"/>
      <c r="I848" s="234"/>
      <c r="J848" s="41"/>
      <c r="K848" s="41"/>
      <c r="L848" s="45"/>
      <c r="M848" s="235"/>
      <c r="N848" s="236"/>
      <c r="O848" s="92"/>
      <c r="P848" s="92"/>
      <c r="Q848" s="92"/>
      <c r="R848" s="92"/>
      <c r="S848" s="92"/>
      <c r="T848" s="93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139</v>
      </c>
      <c r="AU848" s="18" t="s">
        <v>86</v>
      </c>
    </row>
    <row r="849" s="13" customFormat="1">
      <c r="A849" s="13"/>
      <c r="B849" s="237"/>
      <c r="C849" s="238"/>
      <c r="D849" s="232" t="s">
        <v>141</v>
      </c>
      <c r="E849" s="239" t="s">
        <v>1</v>
      </c>
      <c r="F849" s="240" t="s">
        <v>1504</v>
      </c>
      <c r="G849" s="238"/>
      <c r="H849" s="241">
        <v>12.119999999999999</v>
      </c>
      <c r="I849" s="242"/>
      <c r="J849" s="238"/>
      <c r="K849" s="238"/>
      <c r="L849" s="243"/>
      <c r="M849" s="244"/>
      <c r="N849" s="245"/>
      <c r="O849" s="245"/>
      <c r="P849" s="245"/>
      <c r="Q849" s="245"/>
      <c r="R849" s="245"/>
      <c r="S849" s="245"/>
      <c r="T849" s="246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7" t="s">
        <v>141</v>
      </c>
      <c r="AU849" s="247" t="s">
        <v>86</v>
      </c>
      <c r="AV849" s="13" t="s">
        <v>86</v>
      </c>
      <c r="AW849" s="13" t="s">
        <v>32</v>
      </c>
      <c r="AX849" s="13" t="s">
        <v>82</v>
      </c>
      <c r="AY849" s="247" t="s">
        <v>131</v>
      </c>
    </row>
    <row r="850" s="2" customFormat="1" ht="16.5" customHeight="1">
      <c r="A850" s="39"/>
      <c r="B850" s="40"/>
      <c r="C850" s="260" t="s">
        <v>1505</v>
      </c>
      <c r="D850" s="260" t="s">
        <v>232</v>
      </c>
      <c r="E850" s="261" t="s">
        <v>1506</v>
      </c>
      <c r="F850" s="262" t="s">
        <v>1507</v>
      </c>
      <c r="G850" s="263" t="s">
        <v>298</v>
      </c>
      <c r="H850" s="264">
        <v>4.04</v>
      </c>
      <c r="I850" s="265"/>
      <c r="J850" s="266">
        <f>ROUND(I850*H850,2)</f>
        <v>0</v>
      </c>
      <c r="K850" s="262" t="s">
        <v>1</v>
      </c>
      <c r="L850" s="267"/>
      <c r="M850" s="268" t="s">
        <v>1</v>
      </c>
      <c r="N850" s="269" t="s">
        <v>42</v>
      </c>
      <c r="O850" s="92"/>
      <c r="P850" s="228">
        <f>O850*H850</f>
        <v>0</v>
      </c>
      <c r="Q850" s="228">
        <v>0.078200000000000006</v>
      </c>
      <c r="R850" s="228">
        <f>Q850*H850</f>
        <v>0.31592800000000004</v>
      </c>
      <c r="S850" s="228">
        <v>0</v>
      </c>
      <c r="T850" s="229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30" t="s">
        <v>183</v>
      </c>
      <c r="AT850" s="230" t="s">
        <v>232</v>
      </c>
      <c r="AU850" s="230" t="s">
        <v>86</v>
      </c>
      <c r="AY850" s="18" t="s">
        <v>131</v>
      </c>
      <c r="BE850" s="231">
        <f>IF(N850="základní",J850,0)</f>
        <v>0</v>
      </c>
      <c r="BF850" s="231">
        <f>IF(N850="snížená",J850,0)</f>
        <v>0</v>
      </c>
      <c r="BG850" s="231">
        <f>IF(N850="zákl. přenesená",J850,0)</f>
        <v>0</v>
      </c>
      <c r="BH850" s="231">
        <f>IF(N850="sníž. přenesená",J850,0)</f>
        <v>0</v>
      </c>
      <c r="BI850" s="231">
        <f>IF(N850="nulová",J850,0)</f>
        <v>0</v>
      </c>
      <c r="BJ850" s="18" t="s">
        <v>82</v>
      </c>
      <c r="BK850" s="231">
        <f>ROUND(I850*H850,2)</f>
        <v>0</v>
      </c>
      <c r="BL850" s="18" t="s">
        <v>137</v>
      </c>
      <c r="BM850" s="230" t="s">
        <v>1508</v>
      </c>
    </row>
    <row r="851" s="2" customFormat="1">
      <c r="A851" s="39"/>
      <c r="B851" s="40"/>
      <c r="C851" s="41"/>
      <c r="D851" s="232" t="s">
        <v>139</v>
      </c>
      <c r="E851" s="41"/>
      <c r="F851" s="233" t="s">
        <v>1509</v>
      </c>
      <c r="G851" s="41"/>
      <c r="H851" s="41"/>
      <c r="I851" s="234"/>
      <c r="J851" s="41"/>
      <c r="K851" s="41"/>
      <c r="L851" s="45"/>
      <c r="M851" s="235"/>
      <c r="N851" s="236"/>
      <c r="O851" s="92"/>
      <c r="P851" s="92"/>
      <c r="Q851" s="92"/>
      <c r="R851" s="92"/>
      <c r="S851" s="92"/>
      <c r="T851" s="93"/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T851" s="18" t="s">
        <v>139</v>
      </c>
      <c r="AU851" s="18" t="s">
        <v>86</v>
      </c>
    </row>
    <row r="852" s="13" customFormat="1">
      <c r="A852" s="13"/>
      <c r="B852" s="237"/>
      <c r="C852" s="238"/>
      <c r="D852" s="232" t="s">
        <v>141</v>
      </c>
      <c r="E852" s="239" t="s">
        <v>1</v>
      </c>
      <c r="F852" s="240" t="s">
        <v>1510</v>
      </c>
      <c r="G852" s="238"/>
      <c r="H852" s="241">
        <v>4.04</v>
      </c>
      <c r="I852" s="242"/>
      <c r="J852" s="238"/>
      <c r="K852" s="238"/>
      <c r="L852" s="243"/>
      <c r="M852" s="244"/>
      <c r="N852" s="245"/>
      <c r="O852" s="245"/>
      <c r="P852" s="245"/>
      <c r="Q852" s="245"/>
      <c r="R852" s="245"/>
      <c r="S852" s="245"/>
      <c r="T852" s="246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7" t="s">
        <v>141</v>
      </c>
      <c r="AU852" s="247" t="s">
        <v>86</v>
      </c>
      <c r="AV852" s="13" t="s">
        <v>86</v>
      </c>
      <c r="AW852" s="13" t="s">
        <v>32</v>
      </c>
      <c r="AX852" s="13" t="s">
        <v>82</v>
      </c>
      <c r="AY852" s="247" t="s">
        <v>131</v>
      </c>
    </row>
    <row r="853" s="2" customFormat="1" ht="33" customHeight="1">
      <c r="A853" s="39"/>
      <c r="B853" s="40"/>
      <c r="C853" s="219" t="s">
        <v>1511</v>
      </c>
      <c r="D853" s="219" t="s">
        <v>133</v>
      </c>
      <c r="E853" s="220" t="s">
        <v>1512</v>
      </c>
      <c r="F853" s="221" t="s">
        <v>1513</v>
      </c>
      <c r="G853" s="222" t="s">
        <v>267</v>
      </c>
      <c r="H853" s="223">
        <v>219</v>
      </c>
      <c r="I853" s="224"/>
      <c r="J853" s="225">
        <f>ROUND(I853*H853,2)</f>
        <v>0</v>
      </c>
      <c r="K853" s="221" t="s">
        <v>155</v>
      </c>
      <c r="L853" s="45"/>
      <c r="M853" s="226" t="s">
        <v>1</v>
      </c>
      <c r="N853" s="227" t="s">
        <v>42</v>
      </c>
      <c r="O853" s="92"/>
      <c r="P853" s="228">
        <f>O853*H853</f>
        <v>0</v>
      </c>
      <c r="Q853" s="228">
        <v>0.14041999999999999</v>
      </c>
      <c r="R853" s="228">
        <f>Q853*H853</f>
        <v>30.751979999999996</v>
      </c>
      <c r="S853" s="228">
        <v>0</v>
      </c>
      <c r="T853" s="229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30" t="s">
        <v>137</v>
      </c>
      <c r="AT853" s="230" t="s">
        <v>133</v>
      </c>
      <c r="AU853" s="230" t="s">
        <v>86</v>
      </c>
      <c r="AY853" s="18" t="s">
        <v>131</v>
      </c>
      <c r="BE853" s="231">
        <f>IF(N853="základní",J853,0)</f>
        <v>0</v>
      </c>
      <c r="BF853" s="231">
        <f>IF(N853="snížená",J853,0)</f>
        <v>0</v>
      </c>
      <c r="BG853" s="231">
        <f>IF(N853="zákl. přenesená",J853,0)</f>
        <v>0</v>
      </c>
      <c r="BH853" s="231">
        <f>IF(N853="sníž. přenesená",J853,0)</f>
        <v>0</v>
      </c>
      <c r="BI853" s="231">
        <f>IF(N853="nulová",J853,0)</f>
        <v>0</v>
      </c>
      <c r="BJ853" s="18" t="s">
        <v>82</v>
      </c>
      <c r="BK853" s="231">
        <f>ROUND(I853*H853,2)</f>
        <v>0</v>
      </c>
      <c r="BL853" s="18" t="s">
        <v>137</v>
      </c>
      <c r="BM853" s="230" t="s">
        <v>1514</v>
      </c>
    </row>
    <row r="854" s="2" customFormat="1">
      <c r="A854" s="39"/>
      <c r="B854" s="40"/>
      <c r="C854" s="41"/>
      <c r="D854" s="232" t="s">
        <v>139</v>
      </c>
      <c r="E854" s="41"/>
      <c r="F854" s="233" t="s">
        <v>1515</v>
      </c>
      <c r="G854" s="41"/>
      <c r="H854" s="41"/>
      <c r="I854" s="234"/>
      <c r="J854" s="41"/>
      <c r="K854" s="41"/>
      <c r="L854" s="45"/>
      <c r="M854" s="235"/>
      <c r="N854" s="236"/>
      <c r="O854" s="92"/>
      <c r="P854" s="92"/>
      <c r="Q854" s="92"/>
      <c r="R854" s="92"/>
      <c r="S854" s="92"/>
      <c r="T854" s="93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T854" s="18" t="s">
        <v>139</v>
      </c>
      <c r="AU854" s="18" t="s">
        <v>86</v>
      </c>
    </row>
    <row r="855" s="13" customFormat="1">
      <c r="A855" s="13"/>
      <c r="B855" s="237"/>
      <c r="C855" s="238"/>
      <c r="D855" s="232" t="s">
        <v>141</v>
      </c>
      <c r="E855" s="239" t="s">
        <v>1</v>
      </c>
      <c r="F855" s="240" t="s">
        <v>1516</v>
      </c>
      <c r="G855" s="238"/>
      <c r="H855" s="241">
        <v>203.5</v>
      </c>
      <c r="I855" s="242"/>
      <c r="J855" s="238"/>
      <c r="K855" s="238"/>
      <c r="L855" s="243"/>
      <c r="M855" s="244"/>
      <c r="N855" s="245"/>
      <c r="O855" s="245"/>
      <c r="P855" s="245"/>
      <c r="Q855" s="245"/>
      <c r="R855" s="245"/>
      <c r="S855" s="245"/>
      <c r="T855" s="246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7" t="s">
        <v>141</v>
      </c>
      <c r="AU855" s="247" t="s">
        <v>86</v>
      </c>
      <c r="AV855" s="13" t="s">
        <v>86</v>
      </c>
      <c r="AW855" s="13" t="s">
        <v>32</v>
      </c>
      <c r="AX855" s="13" t="s">
        <v>77</v>
      </c>
      <c r="AY855" s="247" t="s">
        <v>131</v>
      </c>
    </row>
    <row r="856" s="13" customFormat="1">
      <c r="A856" s="13"/>
      <c r="B856" s="237"/>
      <c r="C856" s="238"/>
      <c r="D856" s="232" t="s">
        <v>141</v>
      </c>
      <c r="E856" s="239" t="s">
        <v>1</v>
      </c>
      <c r="F856" s="240" t="s">
        <v>1517</v>
      </c>
      <c r="G856" s="238"/>
      <c r="H856" s="241">
        <v>15.5</v>
      </c>
      <c r="I856" s="242"/>
      <c r="J856" s="238"/>
      <c r="K856" s="238"/>
      <c r="L856" s="243"/>
      <c r="M856" s="244"/>
      <c r="N856" s="245"/>
      <c r="O856" s="245"/>
      <c r="P856" s="245"/>
      <c r="Q856" s="245"/>
      <c r="R856" s="245"/>
      <c r="S856" s="245"/>
      <c r="T856" s="246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7" t="s">
        <v>141</v>
      </c>
      <c r="AU856" s="247" t="s">
        <v>86</v>
      </c>
      <c r="AV856" s="13" t="s">
        <v>86</v>
      </c>
      <c r="AW856" s="13" t="s">
        <v>32</v>
      </c>
      <c r="AX856" s="13" t="s">
        <v>77</v>
      </c>
      <c r="AY856" s="247" t="s">
        <v>131</v>
      </c>
    </row>
    <row r="857" s="14" customFormat="1">
      <c r="A857" s="14"/>
      <c r="B857" s="248"/>
      <c r="C857" s="249"/>
      <c r="D857" s="232" t="s">
        <v>141</v>
      </c>
      <c r="E857" s="250" t="s">
        <v>1</v>
      </c>
      <c r="F857" s="251" t="s">
        <v>159</v>
      </c>
      <c r="G857" s="249"/>
      <c r="H857" s="252">
        <v>219</v>
      </c>
      <c r="I857" s="253"/>
      <c r="J857" s="249"/>
      <c r="K857" s="249"/>
      <c r="L857" s="254"/>
      <c r="M857" s="255"/>
      <c r="N857" s="256"/>
      <c r="O857" s="256"/>
      <c r="P857" s="256"/>
      <c r="Q857" s="256"/>
      <c r="R857" s="256"/>
      <c r="S857" s="256"/>
      <c r="T857" s="257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8" t="s">
        <v>141</v>
      </c>
      <c r="AU857" s="258" t="s">
        <v>86</v>
      </c>
      <c r="AV857" s="14" t="s">
        <v>137</v>
      </c>
      <c r="AW857" s="14" t="s">
        <v>32</v>
      </c>
      <c r="AX857" s="14" t="s">
        <v>82</v>
      </c>
      <c r="AY857" s="258" t="s">
        <v>131</v>
      </c>
    </row>
    <row r="858" s="2" customFormat="1" ht="16.5" customHeight="1">
      <c r="A858" s="39"/>
      <c r="B858" s="40"/>
      <c r="C858" s="260" t="s">
        <v>1518</v>
      </c>
      <c r="D858" s="260" t="s">
        <v>232</v>
      </c>
      <c r="E858" s="261" t="s">
        <v>1519</v>
      </c>
      <c r="F858" s="262" t="s">
        <v>1520</v>
      </c>
      <c r="G858" s="263" t="s">
        <v>267</v>
      </c>
      <c r="H858" s="264">
        <v>223.40000000000001</v>
      </c>
      <c r="I858" s="265"/>
      <c r="J858" s="266">
        <f>ROUND(I858*H858,2)</f>
        <v>0</v>
      </c>
      <c r="K858" s="262" t="s">
        <v>155</v>
      </c>
      <c r="L858" s="267"/>
      <c r="M858" s="268" t="s">
        <v>1</v>
      </c>
      <c r="N858" s="269" t="s">
        <v>42</v>
      </c>
      <c r="O858" s="92"/>
      <c r="P858" s="228">
        <f>O858*H858</f>
        <v>0</v>
      </c>
      <c r="Q858" s="228">
        <v>0.056120000000000003</v>
      </c>
      <c r="R858" s="228">
        <f>Q858*H858</f>
        <v>12.537208000000002</v>
      </c>
      <c r="S858" s="228">
        <v>0</v>
      </c>
      <c r="T858" s="229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30" t="s">
        <v>183</v>
      </c>
      <c r="AT858" s="230" t="s">
        <v>232</v>
      </c>
      <c r="AU858" s="230" t="s">
        <v>86</v>
      </c>
      <c r="AY858" s="18" t="s">
        <v>131</v>
      </c>
      <c r="BE858" s="231">
        <f>IF(N858="základní",J858,0)</f>
        <v>0</v>
      </c>
      <c r="BF858" s="231">
        <f>IF(N858="snížená",J858,0)</f>
        <v>0</v>
      </c>
      <c r="BG858" s="231">
        <f>IF(N858="zákl. přenesená",J858,0)</f>
        <v>0</v>
      </c>
      <c r="BH858" s="231">
        <f>IF(N858="sníž. přenesená",J858,0)</f>
        <v>0</v>
      </c>
      <c r="BI858" s="231">
        <f>IF(N858="nulová",J858,0)</f>
        <v>0</v>
      </c>
      <c r="BJ858" s="18" t="s">
        <v>82</v>
      </c>
      <c r="BK858" s="231">
        <f>ROUND(I858*H858,2)</f>
        <v>0</v>
      </c>
      <c r="BL858" s="18" t="s">
        <v>137</v>
      </c>
      <c r="BM858" s="230" t="s">
        <v>1521</v>
      </c>
    </row>
    <row r="859" s="2" customFormat="1">
      <c r="A859" s="39"/>
      <c r="B859" s="40"/>
      <c r="C859" s="41"/>
      <c r="D859" s="232" t="s">
        <v>139</v>
      </c>
      <c r="E859" s="41"/>
      <c r="F859" s="233" t="s">
        <v>1520</v>
      </c>
      <c r="G859" s="41"/>
      <c r="H859" s="41"/>
      <c r="I859" s="234"/>
      <c r="J859" s="41"/>
      <c r="K859" s="41"/>
      <c r="L859" s="45"/>
      <c r="M859" s="235"/>
      <c r="N859" s="236"/>
      <c r="O859" s="92"/>
      <c r="P859" s="92"/>
      <c r="Q859" s="92"/>
      <c r="R859" s="92"/>
      <c r="S859" s="92"/>
      <c r="T859" s="93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T859" s="18" t="s">
        <v>139</v>
      </c>
      <c r="AU859" s="18" t="s">
        <v>86</v>
      </c>
    </row>
    <row r="860" s="13" customFormat="1">
      <c r="A860" s="13"/>
      <c r="B860" s="237"/>
      <c r="C860" s="238"/>
      <c r="D860" s="232" t="s">
        <v>141</v>
      </c>
      <c r="E860" s="239" t="s">
        <v>1</v>
      </c>
      <c r="F860" s="240" t="s">
        <v>1522</v>
      </c>
      <c r="G860" s="238"/>
      <c r="H860" s="241">
        <v>223.38</v>
      </c>
      <c r="I860" s="242"/>
      <c r="J860" s="238"/>
      <c r="K860" s="238"/>
      <c r="L860" s="243"/>
      <c r="M860" s="244"/>
      <c r="N860" s="245"/>
      <c r="O860" s="245"/>
      <c r="P860" s="245"/>
      <c r="Q860" s="245"/>
      <c r="R860" s="245"/>
      <c r="S860" s="245"/>
      <c r="T860" s="246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7" t="s">
        <v>141</v>
      </c>
      <c r="AU860" s="247" t="s">
        <v>86</v>
      </c>
      <c r="AV860" s="13" t="s">
        <v>86</v>
      </c>
      <c r="AW860" s="13" t="s">
        <v>32</v>
      </c>
      <c r="AX860" s="13" t="s">
        <v>77</v>
      </c>
      <c r="AY860" s="247" t="s">
        <v>131</v>
      </c>
    </row>
    <row r="861" s="14" customFormat="1">
      <c r="A861" s="14"/>
      <c r="B861" s="248"/>
      <c r="C861" s="249"/>
      <c r="D861" s="232" t="s">
        <v>141</v>
      </c>
      <c r="E861" s="250" t="s">
        <v>1</v>
      </c>
      <c r="F861" s="251" t="s">
        <v>159</v>
      </c>
      <c r="G861" s="249"/>
      <c r="H861" s="252">
        <v>223.38</v>
      </c>
      <c r="I861" s="253"/>
      <c r="J861" s="249"/>
      <c r="K861" s="249"/>
      <c r="L861" s="254"/>
      <c r="M861" s="255"/>
      <c r="N861" s="256"/>
      <c r="O861" s="256"/>
      <c r="P861" s="256"/>
      <c r="Q861" s="256"/>
      <c r="R861" s="256"/>
      <c r="S861" s="256"/>
      <c r="T861" s="257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8" t="s">
        <v>141</v>
      </c>
      <c r="AU861" s="258" t="s">
        <v>86</v>
      </c>
      <c r="AV861" s="14" t="s">
        <v>137</v>
      </c>
      <c r="AW861" s="14" t="s">
        <v>32</v>
      </c>
      <c r="AX861" s="14" t="s">
        <v>77</v>
      </c>
      <c r="AY861" s="258" t="s">
        <v>131</v>
      </c>
    </row>
    <row r="862" s="13" customFormat="1">
      <c r="A862" s="13"/>
      <c r="B862" s="237"/>
      <c r="C862" s="238"/>
      <c r="D862" s="232" t="s">
        <v>141</v>
      </c>
      <c r="E862" s="239" t="s">
        <v>1</v>
      </c>
      <c r="F862" s="240" t="s">
        <v>1523</v>
      </c>
      <c r="G862" s="238"/>
      <c r="H862" s="241">
        <v>223.40000000000001</v>
      </c>
      <c r="I862" s="242"/>
      <c r="J862" s="238"/>
      <c r="K862" s="238"/>
      <c r="L862" s="243"/>
      <c r="M862" s="244"/>
      <c r="N862" s="245"/>
      <c r="O862" s="245"/>
      <c r="P862" s="245"/>
      <c r="Q862" s="245"/>
      <c r="R862" s="245"/>
      <c r="S862" s="245"/>
      <c r="T862" s="246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7" t="s">
        <v>141</v>
      </c>
      <c r="AU862" s="247" t="s">
        <v>86</v>
      </c>
      <c r="AV862" s="13" t="s">
        <v>86</v>
      </c>
      <c r="AW862" s="13" t="s">
        <v>32</v>
      </c>
      <c r="AX862" s="13" t="s">
        <v>82</v>
      </c>
      <c r="AY862" s="247" t="s">
        <v>131</v>
      </c>
    </row>
    <row r="863" s="2" customFormat="1" ht="24.15" customHeight="1">
      <c r="A863" s="39"/>
      <c r="B863" s="40"/>
      <c r="C863" s="219" t="s">
        <v>1524</v>
      </c>
      <c r="D863" s="219" t="s">
        <v>133</v>
      </c>
      <c r="E863" s="220" t="s">
        <v>1525</v>
      </c>
      <c r="F863" s="221" t="s">
        <v>1526</v>
      </c>
      <c r="G863" s="222" t="s">
        <v>267</v>
      </c>
      <c r="H863" s="223">
        <v>257.5</v>
      </c>
      <c r="I863" s="224"/>
      <c r="J863" s="225">
        <f>ROUND(I863*H863,2)</f>
        <v>0</v>
      </c>
      <c r="K863" s="221" t="s">
        <v>155</v>
      </c>
      <c r="L863" s="45"/>
      <c r="M863" s="226" t="s">
        <v>1</v>
      </c>
      <c r="N863" s="227" t="s">
        <v>42</v>
      </c>
      <c r="O863" s="92"/>
      <c r="P863" s="228">
        <f>O863*H863</f>
        <v>0</v>
      </c>
      <c r="Q863" s="228">
        <v>0.10095</v>
      </c>
      <c r="R863" s="228">
        <f>Q863*H863</f>
        <v>25.994624999999999</v>
      </c>
      <c r="S863" s="228">
        <v>0</v>
      </c>
      <c r="T863" s="229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30" t="s">
        <v>137</v>
      </c>
      <c r="AT863" s="230" t="s">
        <v>133</v>
      </c>
      <c r="AU863" s="230" t="s">
        <v>86</v>
      </c>
      <c r="AY863" s="18" t="s">
        <v>131</v>
      </c>
      <c r="BE863" s="231">
        <f>IF(N863="základní",J863,0)</f>
        <v>0</v>
      </c>
      <c r="BF863" s="231">
        <f>IF(N863="snížená",J863,0)</f>
        <v>0</v>
      </c>
      <c r="BG863" s="231">
        <f>IF(N863="zákl. přenesená",J863,0)</f>
        <v>0</v>
      </c>
      <c r="BH863" s="231">
        <f>IF(N863="sníž. přenesená",J863,0)</f>
        <v>0</v>
      </c>
      <c r="BI863" s="231">
        <f>IF(N863="nulová",J863,0)</f>
        <v>0</v>
      </c>
      <c r="BJ863" s="18" t="s">
        <v>82</v>
      </c>
      <c r="BK863" s="231">
        <f>ROUND(I863*H863,2)</f>
        <v>0</v>
      </c>
      <c r="BL863" s="18" t="s">
        <v>137</v>
      </c>
      <c r="BM863" s="230" t="s">
        <v>1527</v>
      </c>
    </row>
    <row r="864" s="2" customFormat="1">
      <c r="A864" s="39"/>
      <c r="B864" s="40"/>
      <c r="C864" s="41"/>
      <c r="D864" s="232" t="s">
        <v>139</v>
      </c>
      <c r="E864" s="41"/>
      <c r="F864" s="233" t="s">
        <v>1528</v>
      </c>
      <c r="G864" s="41"/>
      <c r="H864" s="41"/>
      <c r="I864" s="234"/>
      <c r="J864" s="41"/>
      <c r="K864" s="41"/>
      <c r="L864" s="45"/>
      <c r="M864" s="235"/>
      <c r="N864" s="236"/>
      <c r="O864" s="92"/>
      <c r="P864" s="92"/>
      <c r="Q864" s="92"/>
      <c r="R864" s="92"/>
      <c r="S864" s="92"/>
      <c r="T864" s="93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T864" s="18" t="s">
        <v>139</v>
      </c>
      <c r="AU864" s="18" t="s">
        <v>86</v>
      </c>
    </row>
    <row r="865" s="13" customFormat="1">
      <c r="A865" s="13"/>
      <c r="B865" s="237"/>
      <c r="C865" s="238"/>
      <c r="D865" s="232" t="s">
        <v>141</v>
      </c>
      <c r="E865" s="239" t="s">
        <v>1</v>
      </c>
      <c r="F865" s="240" t="s">
        <v>1529</v>
      </c>
      <c r="G865" s="238"/>
      <c r="H865" s="241">
        <v>250.5</v>
      </c>
      <c r="I865" s="242"/>
      <c r="J865" s="238"/>
      <c r="K865" s="238"/>
      <c r="L865" s="243"/>
      <c r="M865" s="244"/>
      <c r="N865" s="245"/>
      <c r="O865" s="245"/>
      <c r="P865" s="245"/>
      <c r="Q865" s="245"/>
      <c r="R865" s="245"/>
      <c r="S865" s="245"/>
      <c r="T865" s="246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7" t="s">
        <v>141</v>
      </c>
      <c r="AU865" s="247" t="s">
        <v>86</v>
      </c>
      <c r="AV865" s="13" t="s">
        <v>86</v>
      </c>
      <c r="AW865" s="13" t="s">
        <v>32</v>
      </c>
      <c r="AX865" s="13" t="s">
        <v>77</v>
      </c>
      <c r="AY865" s="247" t="s">
        <v>131</v>
      </c>
    </row>
    <row r="866" s="13" customFormat="1">
      <c r="A866" s="13"/>
      <c r="B866" s="237"/>
      <c r="C866" s="238"/>
      <c r="D866" s="232" t="s">
        <v>141</v>
      </c>
      <c r="E866" s="239" t="s">
        <v>1</v>
      </c>
      <c r="F866" s="240" t="s">
        <v>1530</v>
      </c>
      <c r="G866" s="238"/>
      <c r="H866" s="241">
        <v>7</v>
      </c>
      <c r="I866" s="242"/>
      <c r="J866" s="238"/>
      <c r="K866" s="238"/>
      <c r="L866" s="243"/>
      <c r="M866" s="244"/>
      <c r="N866" s="245"/>
      <c r="O866" s="245"/>
      <c r="P866" s="245"/>
      <c r="Q866" s="245"/>
      <c r="R866" s="245"/>
      <c r="S866" s="245"/>
      <c r="T866" s="246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7" t="s">
        <v>141</v>
      </c>
      <c r="AU866" s="247" t="s">
        <v>86</v>
      </c>
      <c r="AV866" s="13" t="s">
        <v>86</v>
      </c>
      <c r="AW866" s="13" t="s">
        <v>32</v>
      </c>
      <c r="AX866" s="13" t="s">
        <v>77</v>
      </c>
      <c r="AY866" s="247" t="s">
        <v>131</v>
      </c>
    </row>
    <row r="867" s="14" customFormat="1">
      <c r="A867" s="14"/>
      <c r="B867" s="248"/>
      <c r="C867" s="249"/>
      <c r="D867" s="232" t="s">
        <v>141</v>
      </c>
      <c r="E867" s="250" t="s">
        <v>1</v>
      </c>
      <c r="F867" s="251" t="s">
        <v>159</v>
      </c>
      <c r="G867" s="249"/>
      <c r="H867" s="252">
        <v>257.5</v>
      </c>
      <c r="I867" s="253"/>
      <c r="J867" s="249"/>
      <c r="K867" s="249"/>
      <c r="L867" s="254"/>
      <c r="M867" s="255"/>
      <c r="N867" s="256"/>
      <c r="O867" s="256"/>
      <c r="P867" s="256"/>
      <c r="Q867" s="256"/>
      <c r="R867" s="256"/>
      <c r="S867" s="256"/>
      <c r="T867" s="257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8" t="s">
        <v>141</v>
      </c>
      <c r="AU867" s="258" t="s">
        <v>86</v>
      </c>
      <c r="AV867" s="14" t="s">
        <v>137</v>
      </c>
      <c r="AW867" s="14" t="s">
        <v>32</v>
      </c>
      <c r="AX867" s="14" t="s">
        <v>82</v>
      </c>
      <c r="AY867" s="258" t="s">
        <v>131</v>
      </c>
    </row>
    <row r="868" s="2" customFormat="1" ht="16.5" customHeight="1">
      <c r="A868" s="39"/>
      <c r="B868" s="40"/>
      <c r="C868" s="260" t="s">
        <v>1531</v>
      </c>
      <c r="D868" s="260" t="s">
        <v>232</v>
      </c>
      <c r="E868" s="261" t="s">
        <v>1532</v>
      </c>
      <c r="F868" s="262" t="s">
        <v>1533</v>
      </c>
      <c r="G868" s="263" t="s">
        <v>267</v>
      </c>
      <c r="H868" s="264">
        <v>260.10000000000002</v>
      </c>
      <c r="I868" s="265"/>
      <c r="J868" s="266">
        <f>ROUND(I868*H868,2)</f>
        <v>0</v>
      </c>
      <c r="K868" s="262" t="s">
        <v>155</v>
      </c>
      <c r="L868" s="267"/>
      <c r="M868" s="268" t="s">
        <v>1</v>
      </c>
      <c r="N868" s="269" t="s">
        <v>42</v>
      </c>
      <c r="O868" s="92"/>
      <c r="P868" s="228">
        <f>O868*H868</f>
        <v>0</v>
      </c>
      <c r="Q868" s="228">
        <v>0.024</v>
      </c>
      <c r="R868" s="228">
        <f>Q868*H868</f>
        <v>6.2424000000000008</v>
      </c>
      <c r="S868" s="228">
        <v>0</v>
      </c>
      <c r="T868" s="229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30" t="s">
        <v>183</v>
      </c>
      <c r="AT868" s="230" t="s">
        <v>232</v>
      </c>
      <c r="AU868" s="230" t="s">
        <v>86</v>
      </c>
      <c r="AY868" s="18" t="s">
        <v>131</v>
      </c>
      <c r="BE868" s="231">
        <f>IF(N868="základní",J868,0)</f>
        <v>0</v>
      </c>
      <c r="BF868" s="231">
        <f>IF(N868="snížená",J868,0)</f>
        <v>0</v>
      </c>
      <c r="BG868" s="231">
        <f>IF(N868="zákl. přenesená",J868,0)</f>
        <v>0</v>
      </c>
      <c r="BH868" s="231">
        <f>IF(N868="sníž. přenesená",J868,0)</f>
        <v>0</v>
      </c>
      <c r="BI868" s="231">
        <f>IF(N868="nulová",J868,0)</f>
        <v>0</v>
      </c>
      <c r="BJ868" s="18" t="s">
        <v>82</v>
      </c>
      <c r="BK868" s="231">
        <f>ROUND(I868*H868,2)</f>
        <v>0</v>
      </c>
      <c r="BL868" s="18" t="s">
        <v>137</v>
      </c>
      <c r="BM868" s="230" t="s">
        <v>1534</v>
      </c>
    </row>
    <row r="869" s="2" customFormat="1">
      <c r="A869" s="39"/>
      <c r="B869" s="40"/>
      <c r="C869" s="41"/>
      <c r="D869" s="232" t="s">
        <v>139</v>
      </c>
      <c r="E869" s="41"/>
      <c r="F869" s="233" t="s">
        <v>1533</v>
      </c>
      <c r="G869" s="41"/>
      <c r="H869" s="41"/>
      <c r="I869" s="234"/>
      <c r="J869" s="41"/>
      <c r="K869" s="41"/>
      <c r="L869" s="45"/>
      <c r="M869" s="235"/>
      <c r="N869" s="236"/>
      <c r="O869" s="92"/>
      <c r="P869" s="92"/>
      <c r="Q869" s="92"/>
      <c r="R869" s="92"/>
      <c r="S869" s="92"/>
      <c r="T869" s="93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T869" s="18" t="s">
        <v>139</v>
      </c>
      <c r="AU869" s="18" t="s">
        <v>86</v>
      </c>
    </row>
    <row r="870" s="13" customFormat="1">
      <c r="A870" s="13"/>
      <c r="B870" s="237"/>
      <c r="C870" s="238"/>
      <c r="D870" s="232" t="s">
        <v>141</v>
      </c>
      <c r="E870" s="239" t="s">
        <v>1</v>
      </c>
      <c r="F870" s="240" t="s">
        <v>1535</v>
      </c>
      <c r="G870" s="238"/>
      <c r="H870" s="241">
        <v>260.07499999999999</v>
      </c>
      <c r="I870" s="242"/>
      <c r="J870" s="238"/>
      <c r="K870" s="238"/>
      <c r="L870" s="243"/>
      <c r="M870" s="244"/>
      <c r="N870" s="245"/>
      <c r="O870" s="245"/>
      <c r="P870" s="245"/>
      <c r="Q870" s="245"/>
      <c r="R870" s="245"/>
      <c r="S870" s="245"/>
      <c r="T870" s="246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7" t="s">
        <v>141</v>
      </c>
      <c r="AU870" s="247" t="s">
        <v>86</v>
      </c>
      <c r="AV870" s="13" t="s">
        <v>86</v>
      </c>
      <c r="AW870" s="13" t="s">
        <v>32</v>
      </c>
      <c r="AX870" s="13" t="s">
        <v>77</v>
      </c>
      <c r="AY870" s="247" t="s">
        <v>131</v>
      </c>
    </row>
    <row r="871" s="14" customFormat="1">
      <c r="A871" s="14"/>
      <c r="B871" s="248"/>
      <c r="C871" s="249"/>
      <c r="D871" s="232" t="s">
        <v>141</v>
      </c>
      <c r="E871" s="250" t="s">
        <v>1</v>
      </c>
      <c r="F871" s="251" t="s">
        <v>159</v>
      </c>
      <c r="G871" s="249"/>
      <c r="H871" s="252">
        <v>260.07499999999999</v>
      </c>
      <c r="I871" s="253"/>
      <c r="J871" s="249"/>
      <c r="K871" s="249"/>
      <c r="L871" s="254"/>
      <c r="M871" s="255"/>
      <c r="N871" s="256"/>
      <c r="O871" s="256"/>
      <c r="P871" s="256"/>
      <c r="Q871" s="256"/>
      <c r="R871" s="256"/>
      <c r="S871" s="256"/>
      <c r="T871" s="257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8" t="s">
        <v>141</v>
      </c>
      <c r="AU871" s="258" t="s">
        <v>86</v>
      </c>
      <c r="AV871" s="14" t="s">
        <v>137</v>
      </c>
      <c r="AW871" s="14" t="s">
        <v>32</v>
      </c>
      <c r="AX871" s="14" t="s">
        <v>77</v>
      </c>
      <c r="AY871" s="258" t="s">
        <v>131</v>
      </c>
    </row>
    <row r="872" s="13" customFormat="1">
      <c r="A872" s="13"/>
      <c r="B872" s="237"/>
      <c r="C872" s="238"/>
      <c r="D872" s="232" t="s">
        <v>141</v>
      </c>
      <c r="E872" s="239" t="s">
        <v>1</v>
      </c>
      <c r="F872" s="240" t="s">
        <v>1536</v>
      </c>
      <c r="G872" s="238"/>
      <c r="H872" s="241">
        <v>260.10000000000002</v>
      </c>
      <c r="I872" s="242"/>
      <c r="J872" s="238"/>
      <c r="K872" s="238"/>
      <c r="L872" s="243"/>
      <c r="M872" s="244"/>
      <c r="N872" s="245"/>
      <c r="O872" s="245"/>
      <c r="P872" s="245"/>
      <c r="Q872" s="245"/>
      <c r="R872" s="245"/>
      <c r="S872" s="245"/>
      <c r="T872" s="246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7" t="s">
        <v>141</v>
      </c>
      <c r="AU872" s="247" t="s">
        <v>86</v>
      </c>
      <c r="AV872" s="13" t="s">
        <v>86</v>
      </c>
      <c r="AW872" s="13" t="s">
        <v>32</v>
      </c>
      <c r="AX872" s="13" t="s">
        <v>82</v>
      </c>
      <c r="AY872" s="247" t="s">
        <v>131</v>
      </c>
    </row>
    <row r="873" s="2" customFormat="1" ht="24.15" customHeight="1">
      <c r="A873" s="39"/>
      <c r="B873" s="40"/>
      <c r="C873" s="219" t="s">
        <v>1537</v>
      </c>
      <c r="D873" s="219" t="s">
        <v>133</v>
      </c>
      <c r="E873" s="220" t="s">
        <v>1538</v>
      </c>
      <c r="F873" s="221" t="s">
        <v>1539</v>
      </c>
      <c r="G873" s="222" t="s">
        <v>171</v>
      </c>
      <c r="H873" s="223">
        <v>16.199999999999999</v>
      </c>
      <c r="I873" s="224"/>
      <c r="J873" s="225">
        <f>ROUND(I873*H873,2)</f>
        <v>0</v>
      </c>
      <c r="K873" s="221" t="s">
        <v>155</v>
      </c>
      <c r="L873" s="45"/>
      <c r="M873" s="226" t="s">
        <v>1</v>
      </c>
      <c r="N873" s="227" t="s">
        <v>42</v>
      </c>
      <c r="O873" s="92"/>
      <c r="P873" s="228">
        <f>O873*H873</f>
        <v>0</v>
      </c>
      <c r="Q873" s="228">
        <v>2.2563399999999998</v>
      </c>
      <c r="R873" s="228">
        <f>Q873*H873</f>
        <v>36.552707999999996</v>
      </c>
      <c r="S873" s="228">
        <v>0</v>
      </c>
      <c r="T873" s="229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30" t="s">
        <v>137</v>
      </c>
      <c r="AT873" s="230" t="s">
        <v>133</v>
      </c>
      <c r="AU873" s="230" t="s">
        <v>86</v>
      </c>
      <c r="AY873" s="18" t="s">
        <v>131</v>
      </c>
      <c r="BE873" s="231">
        <f>IF(N873="základní",J873,0)</f>
        <v>0</v>
      </c>
      <c r="BF873" s="231">
        <f>IF(N873="snížená",J873,0)</f>
        <v>0</v>
      </c>
      <c r="BG873" s="231">
        <f>IF(N873="zákl. přenesená",J873,0)</f>
        <v>0</v>
      </c>
      <c r="BH873" s="231">
        <f>IF(N873="sníž. přenesená",J873,0)</f>
        <v>0</v>
      </c>
      <c r="BI873" s="231">
        <f>IF(N873="nulová",J873,0)</f>
        <v>0</v>
      </c>
      <c r="BJ873" s="18" t="s">
        <v>82</v>
      </c>
      <c r="BK873" s="231">
        <f>ROUND(I873*H873,2)</f>
        <v>0</v>
      </c>
      <c r="BL873" s="18" t="s">
        <v>137</v>
      </c>
      <c r="BM873" s="230" t="s">
        <v>1540</v>
      </c>
    </row>
    <row r="874" s="2" customFormat="1">
      <c r="A874" s="39"/>
      <c r="B874" s="40"/>
      <c r="C874" s="41"/>
      <c r="D874" s="232" t="s">
        <v>139</v>
      </c>
      <c r="E874" s="41"/>
      <c r="F874" s="233" t="s">
        <v>1539</v>
      </c>
      <c r="G874" s="41"/>
      <c r="H874" s="41"/>
      <c r="I874" s="234"/>
      <c r="J874" s="41"/>
      <c r="K874" s="41"/>
      <c r="L874" s="45"/>
      <c r="M874" s="235"/>
      <c r="N874" s="236"/>
      <c r="O874" s="92"/>
      <c r="P874" s="92"/>
      <c r="Q874" s="92"/>
      <c r="R874" s="92"/>
      <c r="S874" s="92"/>
      <c r="T874" s="93"/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T874" s="18" t="s">
        <v>139</v>
      </c>
      <c r="AU874" s="18" t="s">
        <v>86</v>
      </c>
    </row>
    <row r="875" s="13" customFormat="1">
      <c r="A875" s="13"/>
      <c r="B875" s="237"/>
      <c r="C875" s="238"/>
      <c r="D875" s="232" t="s">
        <v>141</v>
      </c>
      <c r="E875" s="239" t="s">
        <v>1</v>
      </c>
      <c r="F875" s="240" t="s">
        <v>1541</v>
      </c>
      <c r="G875" s="238"/>
      <c r="H875" s="241">
        <v>16.196999999999999</v>
      </c>
      <c r="I875" s="242"/>
      <c r="J875" s="238"/>
      <c r="K875" s="238"/>
      <c r="L875" s="243"/>
      <c r="M875" s="244"/>
      <c r="N875" s="245"/>
      <c r="O875" s="245"/>
      <c r="P875" s="245"/>
      <c r="Q875" s="245"/>
      <c r="R875" s="245"/>
      <c r="S875" s="245"/>
      <c r="T875" s="246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7" t="s">
        <v>141</v>
      </c>
      <c r="AU875" s="247" t="s">
        <v>86</v>
      </c>
      <c r="AV875" s="13" t="s">
        <v>86</v>
      </c>
      <c r="AW875" s="13" t="s">
        <v>32</v>
      </c>
      <c r="AX875" s="13" t="s">
        <v>77</v>
      </c>
      <c r="AY875" s="247" t="s">
        <v>131</v>
      </c>
    </row>
    <row r="876" s="14" customFormat="1">
      <c r="A876" s="14"/>
      <c r="B876" s="248"/>
      <c r="C876" s="249"/>
      <c r="D876" s="232" t="s">
        <v>141</v>
      </c>
      <c r="E876" s="250" t="s">
        <v>1</v>
      </c>
      <c r="F876" s="251" t="s">
        <v>159</v>
      </c>
      <c r="G876" s="249"/>
      <c r="H876" s="252">
        <v>16.196999999999999</v>
      </c>
      <c r="I876" s="253"/>
      <c r="J876" s="249"/>
      <c r="K876" s="249"/>
      <c r="L876" s="254"/>
      <c r="M876" s="255"/>
      <c r="N876" s="256"/>
      <c r="O876" s="256"/>
      <c r="P876" s="256"/>
      <c r="Q876" s="256"/>
      <c r="R876" s="256"/>
      <c r="S876" s="256"/>
      <c r="T876" s="257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8" t="s">
        <v>141</v>
      </c>
      <c r="AU876" s="258" t="s">
        <v>86</v>
      </c>
      <c r="AV876" s="14" t="s">
        <v>137</v>
      </c>
      <c r="AW876" s="14" t="s">
        <v>32</v>
      </c>
      <c r="AX876" s="14" t="s">
        <v>77</v>
      </c>
      <c r="AY876" s="258" t="s">
        <v>131</v>
      </c>
    </row>
    <row r="877" s="13" customFormat="1">
      <c r="A877" s="13"/>
      <c r="B877" s="237"/>
      <c r="C877" s="238"/>
      <c r="D877" s="232" t="s">
        <v>141</v>
      </c>
      <c r="E877" s="239" t="s">
        <v>1</v>
      </c>
      <c r="F877" s="240" t="s">
        <v>1542</v>
      </c>
      <c r="G877" s="238"/>
      <c r="H877" s="241">
        <v>16.199999999999999</v>
      </c>
      <c r="I877" s="242"/>
      <c r="J877" s="238"/>
      <c r="K877" s="238"/>
      <c r="L877" s="243"/>
      <c r="M877" s="244"/>
      <c r="N877" s="245"/>
      <c r="O877" s="245"/>
      <c r="P877" s="245"/>
      <c r="Q877" s="245"/>
      <c r="R877" s="245"/>
      <c r="S877" s="245"/>
      <c r="T877" s="246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7" t="s">
        <v>141</v>
      </c>
      <c r="AU877" s="247" t="s">
        <v>86</v>
      </c>
      <c r="AV877" s="13" t="s">
        <v>86</v>
      </c>
      <c r="AW877" s="13" t="s">
        <v>32</v>
      </c>
      <c r="AX877" s="13" t="s">
        <v>82</v>
      </c>
      <c r="AY877" s="247" t="s">
        <v>131</v>
      </c>
    </row>
    <row r="878" s="2" customFormat="1" ht="24.15" customHeight="1">
      <c r="A878" s="39"/>
      <c r="B878" s="40"/>
      <c r="C878" s="219" t="s">
        <v>1543</v>
      </c>
      <c r="D878" s="219" t="s">
        <v>133</v>
      </c>
      <c r="E878" s="220" t="s">
        <v>1544</v>
      </c>
      <c r="F878" s="221" t="s">
        <v>1545</v>
      </c>
      <c r="G878" s="222" t="s">
        <v>136</v>
      </c>
      <c r="H878" s="223">
        <v>30</v>
      </c>
      <c r="I878" s="224"/>
      <c r="J878" s="225">
        <f>ROUND(I878*H878,2)</f>
        <v>0</v>
      </c>
      <c r="K878" s="221" t="s">
        <v>1</v>
      </c>
      <c r="L878" s="45"/>
      <c r="M878" s="226" t="s">
        <v>1</v>
      </c>
      <c r="N878" s="227" t="s">
        <v>42</v>
      </c>
      <c r="O878" s="92"/>
      <c r="P878" s="228">
        <f>O878*H878</f>
        <v>0</v>
      </c>
      <c r="Q878" s="228">
        <v>0.0038800000000000002</v>
      </c>
      <c r="R878" s="228">
        <f>Q878*H878</f>
        <v>0.1164</v>
      </c>
      <c r="S878" s="228">
        <v>0</v>
      </c>
      <c r="T878" s="229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30" t="s">
        <v>137</v>
      </c>
      <c r="AT878" s="230" t="s">
        <v>133</v>
      </c>
      <c r="AU878" s="230" t="s">
        <v>86</v>
      </c>
      <c r="AY878" s="18" t="s">
        <v>131</v>
      </c>
      <c r="BE878" s="231">
        <f>IF(N878="základní",J878,0)</f>
        <v>0</v>
      </c>
      <c r="BF878" s="231">
        <f>IF(N878="snížená",J878,0)</f>
        <v>0</v>
      </c>
      <c r="BG878" s="231">
        <f>IF(N878="zákl. přenesená",J878,0)</f>
        <v>0</v>
      </c>
      <c r="BH878" s="231">
        <f>IF(N878="sníž. přenesená",J878,0)</f>
        <v>0</v>
      </c>
      <c r="BI878" s="231">
        <f>IF(N878="nulová",J878,0)</f>
        <v>0</v>
      </c>
      <c r="BJ878" s="18" t="s">
        <v>82</v>
      </c>
      <c r="BK878" s="231">
        <f>ROUND(I878*H878,2)</f>
        <v>0</v>
      </c>
      <c r="BL878" s="18" t="s">
        <v>137</v>
      </c>
      <c r="BM878" s="230" t="s">
        <v>1546</v>
      </c>
    </row>
    <row r="879" s="2" customFormat="1">
      <c r="A879" s="39"/>
      <c r="B879" s="40"/>
      <c r="C879" s="41"/>
      <c r="D879" s="232" t="s">
        <v>139</v>
      </c>
      <c r="E879" s="41"/>
      <c r="F879" s="233" t="s">
        <v>1547</v>
      </c>
      <c r="G879" s="41"/>
      <c r="H879" s="41"/>
      <c r="I879" s="234"/>
      <c r="J879" s="41"/>
      <c r="K879" s="41"/>
      <c r="L879" s="45"/>
      <c r="M879" s="235"/>
      <c r="N879" s="236"/>
      <c r="O879" s="92"/>
      <c r="P879" s="92"/>
      <c r="Q879" s="92"/>
      <c r="R879" s="92"/>
      <c r="S879" s="92"/>
      <c r="T879" s="93"/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T879" s="18" t="s">
        <v>139</v>
      </c>
      <c r="AU879" s="18" t="s">
        <v>86</v>
      </c>
    </row>
    <row r="880" s="13" customFormat="1">
      <c r="A880" s="13"/>
      <c r="B880" s="237"/>
      <c r="C880" s="238"/>
      <c r="D880" s="232" t="s">
        <v>141</v>
      </c>
      <c r="E880" s="239" t="s">
        <v>1</v>
      </c>
      <c r="F880" s="240" t="s">
        <v>1548</v>
      </c>
      <c r="G880" s="238"/>
      <c r="H880" s="241">
        <v>30</v>
      </c>
      <c r="I880" s="242"/>
      <c r="J880" s="238"/>
      <c r="K880" s="238"/>
      <c r="L880" s="243"/>
      <c r="M880" s="244"/>
      <c r="N880" s="245"/>
      <c r="O880" s="245"/>
      <c r="P880" s="245"/>
      <c r="Q880" s="245"/>
      <c r="R880" s="245"/>
      <c r="S880" s="245"/>
      <c r="T880" s="246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7" t="s">
        <v>141</v>
      </c>
      <c r="AU880" s="247" t="s">
        <v>86</v>
      </c>
      <c r="AV880" s="13" t="s">
        <v>86</v>
      </c>
      <c r="AW880" s="13" t="s">
        <v>32</v>
      </c>
      <c r="AX880" s="13" t="s">
        <v>82</v>
      </c>
      <c r="AY880" s="247" t="s">
        <v>131</v>
      </c>
    </row>
    <row r="881" s="2" customFormat="1" ht="44.25" customHeight="1">
      <c r="A881" s="39"/>
      <c r="B881" s="40"/>
      <c r="C881" s="219" t="s">
        <v>1549</v>
      </c>
      <c r="D881" s="219" t="s">
        <v>133</v>
      </c>
      <c r="E881" s="220" t="s">
        <v>665</v>
      </c>
      <c r="F881" s="221" t="s">
        <v>666</v>
      </c>
      <c r="G881" s="222" t="s">
        <v>136</v>
      </c>
      <c r="H881" s="223">
        <v>17.34</v>
      </c>
      <c r="I881" s="224"/>
      <c r="J881" s="225">
        <f>ROUND(I881*H881,2)</f>
        <v>0</v>
      </c>
      <c r="K881" s="221" t="s">
        <v>1</v>
      </c>
      <c r="L881" s="45"/>
      <c r="M881" s="226" t="s">
        <v>1</v>
      </c>
      <c r="N881" s="227" t="s">
        <v>42</v>
      </c>
      <c r="O881" s="92"/>
      <c r="P881" s="228">
        <f>O881*H881</f>
        <v>0</v>
      </c>
      <c r="Q881" s="228">
        <v>0.00036000000000000002</v>
      </c>
      <c r="R881" s="228">
        <f>Q881*H881</f>
        <v>0.0062424000000000004</v>
      </c>
      <c r="S881" s="228">
        <v>0</v>
      </c>
      <c r="T881" s="229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30" t="s">
        <v>137</v>
      </c>
      <c r="AT881" s="230" t="s">
        <v>133</v>
      </c>
      <c r="AU881" s="230" t="s">
        <v>86</v>
      </c>
      <c r="AY881" s="18" t="s">
        <v>131</v>
      </c>
      <c r="BE881" s="231">
        <f>IF(N881="základní",J881,0)</f>
        <v>0</v>
      </c>
      <c r="BF881" s="231">
        <f>IF(N881="snížená",J881,0)</f>
        <v>0</v>
      </c>
      <c r="BG881" s="231">
        <f>IF(N881="zákl. přenesená",J881,0)</f>
        <v>0</v>
      </c>
      <c r="BH881" s="231">
        <f>IF(N881="sníž. přenesená",J881,0)</f>
        <v>0</v>
      </c>
      <c r="BI881" s="231">
        <f>IF(N881="nulová",J881,0)</f>
        <v>0</v>
      </c>
      <c r="BJ881" s="18" t="s">
        <v>82</v>
      </c>
      <c r="BK881" s="231">
        <f>ROUND(I881*H881,2)</f>
        <v>0</v>
      </c>
      <c r="BL881" s="18" t="s">
        <v>137</v>
      </c>
      <c r="BM881" s="230" t="s">
        <v>1550</v>
      </c>
    </row>
    <row r="882" s="2" customFormat="1">
      <c r="A882" s="39"/>
      <c r="B882" s="40"/>
      <c r="C882" s="41"/>
      <c r="D882" s="232" t="s">
        <v>139</v>
      </c>
      <c r="E882" s="41"/>
      <c r="F882" s="233" t="s">
        <v>666</v>
      </c>
      <c r="G882" s="41"/>
      <c r="H882" s="41"/>
      <c r="I882" s="234"/>
      <c r="J882" s="41"/>
      <c r="K882" s="41"/>
      <c r="L882" s="45"/>
      <c r="M882" s="235"/>
      <c r="N882" s="236"/>
      <c r="O882" s="92"/>
      <c r="P882" s="92"/>
      <c r="Q882" s="92"/>
      <c r="R882" s="92"/>
      <c r="S882" s="92"/>
      <c r="T882" s="93"/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T882" s="18" t="s">
        <v>139</v>
      </c>
      <c r="AU882" s="18" t="s">
        <v>86</v>
      </c>
    </row>
    <row r="883" s="13" customFormat="1">
      <c r="A883" s="13"/>
      <c r="B883" s="237"/>
      <c r="C883" s="238"/>
      <c r="D883" s="232" t="s">
        <v>141</v>
      </c>
      <c r="E883" s="239" t="s">
        <v>1</v>
      </c>
      <c r="F883" s="240" t="s">
        <v>1551</v>
      </c>
      <c r="G883" s="238"/>
      <c r="H883" s="241">
        <v>17.34</v>
      </c>
      <c r="I883" s="242"/>
      <c r="J883" s="238"/>
      <c r="K883" s="238"/>
      <c r="L883" s="243"/>
      <c r="M883" s="244"/>
      <c r="N883" s="245"/>
      <c r="O883" s="245"/>
      <c r="P883" s="245"/>
      <c r="Q883" s="245"/>
      <c r="R883" s="245"/>
      <c r="S883" s="245"/>
      <c r="T883" s="246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7" t="s">
        <v>141</v>
      </c>
      <c r="AU883" s="247" t="s">
        <v>86</v>
      </c>
      <c r="AV883" s="13" t="s">
        <v>86</v>
      </c>
      <c r="AW883" s="13" t="s">
        <v>32</v>
      </c>
      <c r="AX883" s="13" t="s">
        <v>77</v>
      </c>
      <c r="AY883" s="247" t="s">
        <v>131</v>
      </c>
    </row>
    <row r="884" s="14" customFormat="1">
      <c r="A884" s="14"/>
      <c r="B884" s="248"/>
      <c r="C884" s="249"/>
      <c r="D884" s="232" t="s">
        <v>141</v>
      </c>
      <c r="E884" s="250" t="s">
        <v>1</v>
      </c>
      <c r="F884" s="251" t="s">
        <v>159</v>
      </c>
      <c r="G884" s="249"/>
      <c r="H884" s="252">
        <v>17.34</v>
      </c>
      <c r="I884" s="253"/>
      <c r="J884" s="249"/>
      <c r="K884" s="249"/>
      <c r="L884" s="254"/>
      <c r="M884" s="255"/>
      <c r="N884" s="256"/>
      <c r="O884" s="256"/>
      <c r="P884" s="256"/>
      <c r="Q884" s="256"/>
      <c r="R884" s="256"/>
      <c r="S884" s="256"/>
      <c r="T884" s="257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8" t="s">
        <v>141</v>
      </c>
      <c r="AU884" s="258" t="s">
        <v>86</v>
      </c>
      <c r="AV884" s="14" t="s">
        <v>137</v>
      </c>
      <c r="AW884" s="14" t="s">
        <v>32</v>
      </c>
      <c r="AX884" s="14" t="s">
        <v>82</v>
      </c>
      <c r="AY884" s="258" t="s">
        <v>131</v>
      </c>
    </row>
    <row r="885" s="2" customFormat="1" ht="24.15" customHeight="1">
      <c r="A885" s="39"/>
      <c r="B885" s="40"/>
      <c r="C885" s="219" t="s">
        <v>1552</v>
      </c>
      <c r="D885" s="219" t="s">
        <v>133</v>
      </c>
      <c r="E885" s="220" t="s">
        <v>670</v>
      </c>
      <c r="F885" s="221" t="s">
        <v>671</v>
      </c>
      <c r="G885" s="222" t="s">
        <v>267</v>
      </c>
      <c r="H885" s="223">
        <v>102</v>
      </c>
      <c r="I885" s="224"/>
      <c r="J885" s="225">
        <f>ROUND(I885*H885,2)</f>
        <v>0</v>
      </c>
      <c r="K885" s="221" t="s">
        <v>155</v>
      </c>
      <c r="L885" s="45"/>
      <c r="M885" s="226" t="s">
        <v>1</v>
      </c>
      <c r="N885" s="227" t="s">
        <v>42</v>
      </c>
      <c r="O885" s="92"/>
      <c r="P885" s="228">
        <f>O885*H885</f>
        <v>0</v>
      </c>
      <c r="Q885" s="228">
        <v>0</v>
      </c>
      <c r="R885" s="228">
        <f>Q885*H885</f>
        <v>0</v>
      </c>
      <c r="S885" s="228">
        <v>0</v>
      </c>
      <c r="T885" s="229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30" t="s">
        <v>137</v>
      </c>
      <c r="AT885" s="230" t="s">
        <v>133</v>
      </c>
      <c r="AU885" s="230" t="s">
        <v>86</v>
      </c>
      <c r="AY885" s="18" t="s">
        <v>131</v>
      </c>
      <c r="BE885" s="231">
        <f>IF(N885="základní",J885,0)</f>
        <v>0</v>
      </c>
      <c r="BF885" s="231">
        <f>IF(N885="snížená",J885,0)</f>
        <v>0</v>
      </c>
      <c r="BG885" s="231">
        <f>IF(N885="zákl. přenesená",J885,0)</f>
        <v>0</v>
      </c>
      <c r="BH885" s="231">
        <f>IF(N885="sníž. přenesená",J885,0)</f>
        <v>0</v>
      </c>
      <c r="BI885" s="231">
        <f>IF(N885="nulová",J885,0)</f>
        <v>0</v>
      </c>
      <c r="BJ885" s="18" t="s">
        <v>82</v>
      </c>
      <c r="BK885" s="231">
        <f>ROUND(I885*H885,2)</f>
        <v>0</v>
      </c>
      <c r="BL885" s="18" t="s">
        <v>137</v>
      </c>
      <c r="BM885" s="230" t="s">
        <v>1553</v>
      </c>
    </row>
    <row r="886" s="2" customFormat="1">
      <c r="A886" s="39"/>
      <c r="B886" s="40"/>
      <c r="C886" s="41"/>
      <c r="D886" s="232" t="s">
        <v>139</v>
      </c>
      <c r="E886" s="41"/>
      <c r="F886" s="233" t="s">
        <v>673</v>
      </c>
      <c r="G886" s="41"/>
      <c r="H886" s="41"/>
      <c r="I886" s="234"/>
      <c r="J886" s="41"/>
      <c r="K886" s="41"/>
      <c r="L886" s="45"/>
      <c r="M886" s="235"/>
      <c r="N886" s="236"/>
      <c r="O886" s="92"/>
      <c r="P886" s="92"/>
      <c r="Q886" s="92"/>
      <c r="R886" s="92"/>
      <c r="S886" s="92"/>
      <c r="T886" s="93"/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T886" s="18" t="s">
        <v>139</v>
      </c>
      <c r="AU886" s="18" t="s">
        <v>86</v>
      </c>
    </row>
    <row r="887" s="13" customFormat="1">
      <c r="A887" s="13"/>
      <c r="B887" s="237"/>
      <c r="C887" s="238"/>
      <c r="D887" s="232" t="s">
        <v>141</v>
      </c>
      <c r="E887" s="239" t="s">
        <v>1</v>
      </c>
      <c r="F887" s="240" t="s">
        <v>737</v>
      </c>
      <c r="G887" s="238"/>
      <c r="H887" s="241">
        <v>102</v>
      </c>
      <c r="I887" s="242"/>
      <c r="J887" s="238"/>
      <c r="K887" s="238"/>
      <c r="L887" s="243"/>
      <c r="M887" s="244"/>
      <c r="N887" s="245"/>
      <c r="O887" s="245"/>
      <c r="P887" s="245"/>
      <c r="Q887" s="245"/>
      <c r="R887" s="245"/>
      <c r="S887" s="245"/>
      <c r="T887" s="246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7" t="s">
        <v>141</v>
      </c>
      <c r="AU887" s="247" t="s">
        <v>86</v>
      </c>
      <c r="AV887" s="13" t="s">
        <v>86</v>
      </c>
      <c r="AW887" s="13" t="s">
        <v>32</v>
      </c>
      <c r="AX887" s="13" t="s">
        <v>82</v>
      </c>
      <c r="AY887" s="247" t="s">
        <v>131</v>
      </c>
    </row>
    <row r="888" s="2" customFormat="1" ht="16.5" customHeight="1">
      <c r="A888" s="39"/>
      <c r="B888" s="40"/>
      <c r="C888" s="219" t="s">
        <v>1554</v>
      </c>
      <c r="D888" s="219" t="s">
        <v>133</v>
      </c>
      <c r="E888" s="220" t="s">
        <v>676</v>
      </c>
      <c r="F888" s="221" t="s">
        <v>677</v>
      </c>
      <c r="G888" s="222" t="s">
        <v>267</v>
      </c>
      <c r="H888" s="223">
        <v>317.5</v>
      </c>
      <c r="I888" s="224"/>
      <c r="J888" s="225">
        <f>ROUND(I888*H888,2)</f>
        <v>0</v>
      </c>
      <c r="K888" s="221" t="s">
        <v>155</v>
      </c>
      <c r="L888" s="45"/>
      <c r="M888" s="226" t="s">
        <v>1</v>
      </c>
      <c r="N888" s="227" t="s">
        <v>42</v>
      </c>
      <c r="O888" s="92"/>
      <c r="P888" s="228">
        <f>O888*H888</f>
        <v>0</v>
      </c>
      <c r="Q888" s="228">
        <v>0</v>
      </c>
      <c r="R888" s="228">
        <f>Q888*H888</f>
        <v>0</v>
      </c>
      <c r="S888" s="228">
        <v>0</v>
      </c>
      <c r="T888" s="229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30" t="s">
        <v>137</v>
      </c>
      <c r="AT888" s="230" t="s">
        <v>133</v>
      </c>
      <c r="AU888" s="230" t="s">
        <v>86</v>
      </c>
      <c r="AY888" s="18" t="s">
        <v>131</v>
      </c>
      <c r="BE888" s="231">
        <f>IF(N888="základní",J888,0)</f>
        <v>0</v>
      </c>
      <c r="BF888" s="231">
        <f>IF(N888="snížená",J888,0)</f>
        <v>0</v>
      </c>
      <c r="BG888" s="231">
        <f>IF(N888="zákl. přenesená",J888,0)</f>
        <v>0</v>
      </c>
      <c r="BH888" s="231">
        <f>IF(N888="sníž. přenesená",J888,0)</f>
        <v>0</v>
      </c>
      <c r="BI888" s="231">
        <f>IF(N888="nulová",J888,0)</f>
        <v>0</v>
      </c>
      <c r="BJ888" s="18" t="s">
        <v>82</v>
      </c>
      <c r="BK888" s="231">
        <f>ROUND(I888*H888,2)</f>
        <v>0</v>
      </c>
      <c r="BL888" s="18" t="s">
        <v>137</v>
      </c>
      <c r="BM888" s="230" t="s">
        <v>1555</v>
      </c>
    </row>
    <row r="889" s="2" customFormat="1">
      <c r="A889" s="39"/>
      <c r="B889" s="40"/>
      <c r="C889" s="41"/>
      <c r="D889" s="232" t="s">
        <v>139</v>
      </c>
      <c r="E889" s="41"/>
      <c r="F889" s="233" t="s">
        <v>679</v>
      </c>
      <c r="G889" s="41"/>
      <c r="H889" s="41"/>
      <c r="I889" s="234"/>
      <c r="J889" s="41"/>
      <c r="K889" s="41"/>
      <c r="L889" s="45"/>
      <c r="M889" s="235"/>
      <c r="N889" s="236"/>
      <c r="O889" s="92"/>
      <c r="P889" s="92"/>
      <c r="Q889" s="92"/>
      <c r="R889" s="92"/>
      <c r="S889" s="92"/>
      <c r="T889" s="93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T889" s="18" t="s">
        <v>139</v>
      </c>
      <c r="AU889" s="18" t="s">
        <v>86</v>
      </c>
    </row>
    <row r="890" s="13" customFormat="1">
      <c r="A890" s="13"/>
      <c r="B890" s="237"/>
      <c r="C890" s="238"/>
      <c r="D890" s="232" t="s">
        <v>141</v>
      </c>
      <c r="E890" s="239" t="s">
        <v>1</v>
      </c>
      <c r="F890" s="240" t="s">
        <v>1556</v>
      </c>
      <c r="G890" s="238"/>
      <c r="H890" s="241">
        <v>317.5</v>
      </c>
      <c r="I890" s="242"/>
      <c r="J890" s="238"/>
      <c r="K890" s="238"/>
      <c r="L890" s="243"/>
      <c r="M890" s="244"/>
      <c r="N890" s="245"/>
      <c r="O890" s="245"/>
      <c r="P890" s="245"/>
      <c r="Q890" s="245"/>
      <c r="R890" s="245"/>
      <c r="S890" s="245"/>
      <c r="T890" s="246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7" t="s">
        <v>141</v>
      </c>
      <c r="AU890" s="247" t="s">
        <v>86</v>
      </c>
      <c r="AV890" s="13" t="s">
        <v>86</v>
      </c>
      <c r="AW890" s="13" t="s">
        <v>32</v>
      </c>
      <c r="AX890" s="13" t="s">
        <v>82</v>
      </c>
      <c r="AY890" s="247" t="s">
        <v>131</v>
      </c>
    </row>
    <row r="891" s="2" customFormat="1" ht="24.15" customHeight="1">
      <c r="A891" s="39"/>
      <c r="B891" s="40"/>
      <c r="C891" s="219" t="s">
        <v>1557</v>
      </c>
      <c r="D891" s="219" t="s">
        <v>133</v>
      </c>
      <c r="E891" s="220" t="s">
        <v>1558</v>
      </c>
      <c r="F891" s="221" t="s">
        <v>1559</v>
      </c>
      <c r="G891" s="222" t="s">
        <v>267</v>
      </c>
      <c r="H891" s="223">
        <v>72</v>
      </c>
      <c r="I891" s="224"/>
      <c r="J891" s="225">
        <f>ROUND(I891*H891,2)</f>
        <v>0</v>
      </c>
      <c r="K891" s="221" t="s">
        <v>1</v>
      </c>
      <c r="L891" s="45"/>
      <c r="M891" s="226" t="s">
        <v>1</v>
      </c>
      <c r="N891" s="227" t="s">
        <v>42</v>
      </c>
      <c r="O891" s="92"/>
      <c r="P891" s="228">
        <f>O891*H891</f>
        <v>0</v>
      </c>
      <c r="Q891" s="228">
        <v>2.0000000000000002E-05</v>
      </c>
      <c r="R891" s="228">
        <f>Q891*H891</f>
        <v>0.0014400000000000001</v>
      </c>
      <c r="S891" s="228">
        <v>0</v>
      </c>
      <c r="T891" s="229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30" t="s">
        <v>137</v>
      </c>
      <c r="AT891" s="230" t="s">
        <v>133</v>
      </c>
      <c r="AU891" s="230" t="s">
        <v>86</v>
      </c>
      <c r="AY891" s="18" t="s">
        <v>131</v>
      </c>
      <c r="BE891" s="231">
        <f>IF(N891="základní",J891,0)</f>
        <v>0</v>
      </c>
      <c r="BF891" s="231">
        <f>IF(N891="snížená",J891,0)</f>
        <v>0</v>
      </c>
      <c r="BG891" s="231">
        <f>IF(N891="zákl. přenesená",J891,0)</f>
        <v>0</v>
      </c>
      <c r="BH891" s="231">
        <f>IF(N891="sníž. přenesená",J891,0)</f>
        <v>0</v>
      </c>
      <c r="BI891" s="231">
        <f>IF(N891="nulová",J891,0)</f>
        <v>0</v>
      </c>
      <c r="BJ891" s="18" t="s">
        <v>82</v>
      </c>
      <c r="BK891" s="231">
        <f>ROUND(I891*H891,2)</f>
        <v>0</v>
      </c>
      <c r="BL891" s="18" t="s">
        <v>137</v>
      </c>
      <c r="BM891" s="230" t="s">
        <v>1560</v>
      </c>
    </row>
    <row r="892" s="2" customFormat="1">
      <c r="A892" s="39"/>
      <c r="B892" s="40"/>
      <c r="C892" s="41"/>
      <c r="D892" s="232" t="s">
        <v>139</v>
      </c>
      <c r="E892" s="41"/>
      <c r="F892" s="233" t="s">
        <v>1559</v>
      </c>
      <c r="G892" s="41"/>
      <c r="H892" s="41"/>
      <c r="I892" s="234"/>
      <c r="J892" s="41"/>
      <c r="K892" s="41"/>
      <c r="L892" s="45"/>
      <c r="M892" s="235"/>
      <c r="N892" s="236"/>
      <c r="O892" s="92"/>
      <c r="P892" s="92"/>
      <c r="Q892" s="92"/>
      <c r="R892" s="92"/>
      <c r="S892" s="92"/>
      <c r="T892" s="93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T892" s="18" t="s">
        <v>139</v>
      </c>
      <c r="AU892" s="18" t="s">
        <v>86</v>
      </c>
    </row>
    <row r="893" s="13" customFormat="1">
      <c r="A893" s="13"/>
      <c r="B893" s="237"/>
      <c r="C893" s="238"/>
      <c r="D893" s="232" t="s">
        <v>141</v>
      </c>
      <c r="E893" s="239" t="s">
        <v>1</v>
      </c>
      <c r="F893" s="240" t="s">
        <v>567</v>
      </c>
      <c r="G893" s="238"/>
      <c r="H893" s="241">
        <v>72</v>
      </c>
      <c r="I893" s="242"/>
      <c r="J893" s="238"/>
      <c r="K893" s="238"/>
      <c r="L893" s="243"/>
      <c r="M893" s="244"/>
      <c r="N893" s="245"/>
      <c r="O893" s="245"/>
      <c r="P893" s="245"/>
      <c r="Q893" s="245"/>
      <c r="R893" s="245"/>
      <c r="S893" s="245"/>
      <c r="T893" s="246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7" t="s">
        <v>141</v>
      </c>
      <c r="AU893" s="247" t="s">
        <v>86</v>
      </c>
      <c r="AV893" s="13" t="s">
        <v>86</v>
      </c>
      <c r="AW893" s="13" t="s">
        <v>32</v>
      </c>
      <c r="AX893" s="13" t="s">
        <v>82</v>
      </c>
      <c r="AY893" s="247" t="s">
        <v>131</v>
      </c>
    </row>
    <row r="894" s="2" customFormat="1" ht="44.25" customHeight="1">
      <c r="A894" s="39"/>
      <c r="B894" s="40"/>
      <c r="C894" s="219" t="s">
        <v>1561</v>
      </c>
      <c r="D894" s="219" t="s">
        <v>133</v>
      </c>
      <c r="E894" s="220" t="s">
        <v>1562</v>
      </c>
      <c r="F894" s="221" t="s">
        <v>1563</v>
      </c>
      <c r="G894" s="222" t="s">
        <v>267</v>
      </c>
      <c r="H894" s="223">
        <v>10.5</v>
      </c>
      <c r="I894" s="224"/>
      <c r="J894" s="225">
        <f>ROUND(I894*H894,2)</f>
        <v>0</v>
      </c>
      <c r="K894" s="221" t="s">
        <v>1</v>
      </c>
      <c r="L894" s="45"/>
      <c r="M894" s="226" t="s">
        <v>1</v>
      </c>
      <c r="N894" s="227" t="s">
        <v>42</v>
      </c>
      <c r="O894" s="92"/>
      <c r="P894" s="228">
        <f>O894*H894</f>
        <v>0</v>
      </c>
      <c r="Q894" s="228">
        <v>0.43819000000000002</v>
      </c>
      <c r="R894" s="228">
        <f>Q894*H894</f>
        <v>4.6009950000000002</v>
      </c>
      <c r="S894" s="228">
        <v>0</v>
      </c>
      <c r="T894" s="229">
        <f>S894*H894</f>
        <v>0</v>
      </c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R894" s="230" t="s">
        <v>137</v>
      </c>
      <c r="AT894" s="230" t="s">
        <v>133</v>
      </c>
      <c r="AU894" s="230" t="s">
        <v>86</v>
      </c>
      <c r="AY894" s="18" t="s">
        <v>131</v>
      </c>
      <c r="BE894" s="231">
        <f>IF(N894="základní",J894,0)</f>
        <v>0</v>
      </c>
      <c r="BF894" s="231">
        <f>IF(N894="snížená",J894,0)</f>
        <v>0</v>
      </c>
      <c r="BG894" s="231">
        <f>IF(N894="zákl. přenesená",J894,0)</f>
        <v>0</v>
      </c>
      <c r="BH894" s="231">
        <f>IF(N894="sníž. přenesená",J894,0)</f>
        <v>0</v>
      </c>
      <c r="BI894" s="231">
        <f>IF(N894="nulová",J894,0)</f>
        <v>0</v>
      </c>
      <c r="BJ894" s="18" t="s">
        <v>82</v>
      </c>
      <c r="BK894" s="231">
        <f>ROUND(I894*H894,2)</f>
        <v>0</v>
      </c>
      <c r="BL894" s="18" t="s">
        <v>137</v>
      </c>
      <c r="BM894" s="230" t="s">
        <v>1564</v>
      </c>
    </row>
    <row r="895" s="2" customFormat="1">
      <c r="A895" s="39"/>
      <c r="B895" s="40"/>
      <c r="C895" s="41"/>
      <c r="D895" s="232" t="s">
        <v>139</v>
      </c>
      <c r="E895" s="41"/>
      <c r="F895" s="233" t="s">
        <v>1565</v>
      </c>
      <c r="G895" s="41"/>
      <c r="H895" s="41"/>
      <c r="I895" s="234"/>
      <c r="J895" s="41"/>
      <c r="K895" s="41"/>
      <c r="L895" s="45"/>
      <c r="M895" s="235"/>
      <c r="N895" s="236"/>
      <c r="O895" s="92"/>
      <c r="P895" s="92"/>
      <c r="Q895" s="92"/>
      <c r="R895" s="92"/>
      <c r="S895" s="92"/>
      <c r="T895" s="93"/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T895" s="18" t="s">
        <v>139</v>
      </c>
      <c r="AU895" s="18" t="s">
        <v>86</v>
      </c>
    </row>
    <row r="896" s="2" customFormat="1">
      <c r="A896" s="39"/>
      <c r="B896" s="40"/>
      <c r="C896" s="41"/>
      <c r="D896" s="232" t="s">
        <v>165</v>
      </c>
      <c r="E896" s="41"/>
      <c r="F896" s="259" t="s">
        <v>1566</v>
      </c>
      <c r="G896" s="41"/>
      <c r="H896" s="41"/>
      <c r="I896" s="234"/>
      <c r="J896" s="41"/>
      <c r="K896" s="41"/>
      <c r="L896" s="45"/>
      <c r="M896" s="235"/>
      <c r="N896" s="236"/>
      <c r="O896" s="92"/>
      <c r="P896" s="92"/>
      <c r="Q896" s="92"/>
      <c r="R896" s="92"/>
      <c r="S896" s="92"/>
      <c r="T896" s="93"/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T896" s="18" t="s">
        <v>165</v>
      </c>
      <c r="AU896" s="18" t="s">
        <v>86</v>
      </c>
    </row>
    <row r="897" s="13" customFormat="1">
      <c r="A897" s="13"/>
      <c r="B897" s="237"/>
      <c r="C897" s="238"/>
      <c r="D897" s="232" t="s">
        <v>141</v>
      </c>
      <c r="E897" s="239" t="s">
        <v>1</v>
      </c>
      <c r="F897" s="240" t="s">
        <v>1567</v>
      </c>
      <c r="G897" s="238"/>
      <c r="H897" s="241">
        <v>10.5</v>
      </c>
      <c r="I897" s="242"/>
      <c r="J897" s="238"/>
      <c r="K897" s="238"/>
      <c r="L897" s="243"/>
      <c r="M897" s="244"/>
      <c r="N897" s="245"/>
      <c r="O897" s="245"/>
      <c r="P897" s="245"/>
      <c r="Q897" s="245"/>
      <c r="R897" s="245"/>
      <c r="S897" s="245"/>
      <c r="T897" s="246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7" t="s">
        <v>141</v>
      </c>
      <c r="AU897" s="247" t="s">
        <v>86</v>
      </c>
      <c r="AV897" s="13" t="s">
        <v>86</v>
      </c>
      <c r="AW897" s="13" t="s">
        <v>32</v>
      </c>
      <c r="AX897" s="13" t="s">
        <v>77</v>
      </c>
      <c r="AY897" s="247" t="s">
        <v>131</v>
      </c>
    </row>
    <row r="898" s="14" customFormat="1">
      <c r="A898" s="14"/>
      <c r="B898" s="248"/>
      <c r="C898" s="249"/>
      <c r="D898" s="232" t="s">
        <v>141</v>
      </c>
      <c r="E898" s="250" t="s">
        <v>1</v>
      </c>
      <c r="F898" s="251" t="s">
        <v>159</v>
      </c>
      <c r="G898" s="249"/>
      <c r="H898" s="252">
        <v>10.5</v>
      </c>
      <c r="I898" s="253"/>
      <c r="J898" s="249"/>
      <c r="K898" s="249"/>
      <c r="L898" s="254"/>
      <c r="M898" s="255"/>
      <c r="N898" s="256"/>
      <c r="O898" s="256"/>
      <c r="P898" s="256"/>
      <c r="Q898" s="256"/>
      <c r="R898" s="256"/>
      <c r="S898" s="256"/>
      <c r="T898" s="257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8" t="s">
        <v>141</v>
      </c>
      <c r="AU898" s="258" t="s">
        <v>86</v>
      </c>
      <c r="AV898" s="14" t="s">
        <v>137</v>
      </c>
      <c r="AW898" s="14" t="s">
        <v>32</v>
      </c>
      <c r="AX898" s="14" t="s">
        <v>82</v>
      </c>
      <c r="AY898" s="258" t="s">
        <v>131</v>
      </c>
    </row>
    <row r="899" s="2" customFormat="1" ht="24.15" customHeight="1">
      <c r="A899" s="39"/>
      <c r="B899" s="40"/>
      <c r="C899" s="219" t="s">
        <v>1568</v>
      </c>
      <c r="D899" s="219" t="s">
        <v>133</v>
      </c>
      <c r="E899" s="220" t="s">
        <v>1569</v>
      </c>
      <c r="F899" s="221" t="s">
        <v>683</v>
      </c>
      <c r="G899" s="222" t="s">
        <v>136</v>
      </c>
      <c r="H899" s="223">
        <v>1218.8</v>
      </c>
      <c r="I899" s="224"/>
      <c r="J899" s="225">
        <f>ROUND(I899*H899,2)</f>
        <v>0</v>
      </c>
      <c r="K899" s="221" t="s">
        <v>155</v>
      </c>
      <c r="L899" s="45"/>
      <c r="M899" s="226" t="s">
        <v>1</v>
      </c>
      <c r="N899" s="227" t="s">
        <v>42</v>
      </c>
      <c r="O899" s="92"/>
      <c r="P899" s="228">
        <f>O899*H899</f>
        <v>0</v>
      </c>
      <c r="Q899" s="228">
        <v>0</v>
      </c>
      <c r="R899" s="228">
        <f>Q899*H899</f>
        <v>0</v>
      </c>
      <c r="S899" s="228">
        <v>0</v>
      </c>
      <c r="T899" s="229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30" t="s">
        <v>137</v>
      </c>
      <c r="AT899" s="230" t="s">
        <v>133</v>
      </c>
      <c r="AU899" s="230" t="s">
        <v>86</v>
      </c>
      <c r="AY899" s="18" t="s">
        <v>131</v>
      </c>
      <c r="BE899" s="231">
        <f>IF(N899="základní",J899,0)</f>
        <v>0</v>
      </c>
      <c r="BF899" s="231">
        <f>IF(N899="snížená",J899,0)</f>
        <v>0</v>
      </c>
      <c r="BG899" s="231">
        <f>IF(N899="zákl. přenesená",J899,0)</f>
        <v>0</v>
      </c>
      <c r="BH899" s="231">
        <f>IF(N899="sníž. přenesená",J899,0)</f>
        <v>0</v>
      </c>
      <c r="BI899" s="231">
        <f>IF(N899="nulová",J899,0)</f>
        <v>0</v>
      </c>
      <c r="BJ899" s="18" t="s">
        <v>82</v>
      </c>
      <c r="BK899" s="231">
        <f>ROUND(I899*H899,2)</f>
        <v>0</v>
      </c>
      <c r="BL899" s="18" t="s">
        <v>137</v>
      </c>
      <c r="BM899" s="230" t="s">
        <v>1570</v>
      </c>
    </row>
    <row r="900" s="2" customFormat="1">
      <c r="A900" s="39"/>
      <c r="B900" s="40"/>
      <c r="C900" s="41"/>
      <c r="D900" s="232" t="s">
        <v>139</v>
      </c>
      <c r="E900" s="41"/>
      <c r="F900" s="233" t="s">
        <v>685</v>
      </c>
      <c r="G900" s="41"/>
      <c r="H900" s="41"/>
      <c r="I900" s="234"/>
      <c r="J900" s="41"/>
      <c r="K900" s="41"/>
      <c r="L900" s="45"/>
      <c r="M900" s="235"/>
      <c r="N900" s="236"/>
      <c r="O900" s="92"/>
      <c r="P900" s="92"/>
      <c r="Q900" s="92"/>
      <c r="R900" s="92"/>
      <c r="S900" s="92"/>
      <c r="T900" s="93"/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T900" s="18" t="s">
        <v>139</v>
      </c>
      <c r="AU900" s="18" t="s">
        <v>86</v>
      </c>
    </row>
    <row r="901" s="13" customFormat="1">
      <c r="A901" s="13"/>
      <c r="B901" s="237"/>
      <c r="C901" s="238"/>
      <c r="D901" s="232" t="s">
        <v>141</v>
      </c>
      <c r="E901" s="239" t="s">
        <v>1</v>
      </c>
      <c r="F901" s="240" t="s">
        <v>1571</v>
      </c>
      <c r="G901" s="238"/>
      <c r="H901" s="241">
        <v>1218.8</v>
      </c>
      <c r="I901" s="242"/>
      <c r="J901" s="238"/>
      <c r="K901" s="238"/>
      <c r="L901" s="243"/>
      <c r="M901" s="244"/>
      <c r="N901" s="245"/>
      <c r="O901" s="245"/>
      <c r="P901" s="245"/>
      <c r="Q901" s="245"/>
      <c r="R901" s="245"/>
      <c r="S901" s="245"/>
      <c r="T901" s="246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7" t="s">
        <v>141</v>
      </c>
      <c r="AU901" s="247" t="s">
        <v>86</v>
      </c>
      <c r="AV901" s="13" t="s">
        <v>86</v>
      </c>
      <c r="AW901" s="13" t="s">
        <v>32</v>
      </c>
      <c r="AX901" s="13" t="s">
        <v>77</v>
      </c>
      <c r="AY901" s="247" t="s">
        <v>131</v>
      </c>
    </row>
    <row r="902" s="14" customFormat="1">
      <c r="A902" s="14"/>
      <c r="B902" s="248"/>
      <c r="C902" s="249"/>
      <c r="D902" s="232" t="s">
        <v>141</v>
      </c>
      <c r="E902" s="250" t="s">
        <v>1</v>
      </c>
      <c r="F902" s="251" t="s">
        <v>159</v>
      </c>
      <c r="G902" s="249"/>
      <c r="H902" s="252">
        <v>1218.8</v>
      </c>
      <c r="I902" s="253"/>
      <c r="J902" s="249"/>
      <c r="K902" s="249"/>
      <c r="L902" s="254"/>
      <c r="M902" s="255"/>
      <c r="N902" s="256"/>
      <c r="O902" s="256"/>
      <c r="P902" s="256"/>
      <c r="Q902" s="256"/>
      <c r="R902" s="256"/>
      <c r="S902" s="256"/>
      <c r="T902" s="257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8" t="s">
        <v>141</v>
      </c>
      <c r="AU902" s="258" t="s">
        <v>86</v>
      </c>
      <c r="AV902" s="14" t="s">
        <v>137</v>
      </c>
      <c r="AW902" s="14" t="s">
        <v>32</v>
      </c>
      <c r="AX902" s="14" t="s">
        <v>82</v>
      </c>
      <c r="AY902" s="258" t="s">
        <v>131</v>
      </c>
    </row>
    <row r="903" s="2" customFormat="1" ht="24.15" customHeight="1">
      <c r="A903" s="39"/>
      <c r="B903" s="40"/>
      <c r="C903" s="219" t="s">
        <v>1572</v>
      </c>
      <c r="D903" s="219" t="s">
        <v>133</v>
      </c>
      <c r="E903" s="220" t="s">
        <v>689</v>
      </c>
      <c r="F903" s="221" t="s">
        <v>1573</v>
      </c>
      <c r="G903" s="222" t="s">
        <v>136</v>
      </c>
      <c r="H903" s="223">
        <v>3.6299999999999999</v>
      </c>
      <c r="I903" s="224"/>
      <c r="J903" s="225">
        <f>ROUND(I903*H903,2)</f>
        <v>0</v>
      </c>
      <c r="K903" s="221" t="s">
        <v>155</v>
      </c>
      <c r="L903" s="45"/>
      <c r="M903" s="226" t="s">
        <v>1</v>
      </c>
      <c r="N903" s="227" t="s">
        <v>42</v>
      </c>
      <c r="O903" s="92"/>
      <c r="P903" s="228">
        <f>O903*H903</f>
        <v>0</v>
      </c>
      <c r="Q903" s="228">
        <v>1.0000000000000001E-05</v>
      </c>
      <c r="R903" s="228">
        <f>Q903*H903</f>
        <v>3.6300000000000001E-05</v>
      </c>
      <c r="S903" s="228">
        <v>0</v>
      </c>
      <c r="T903" s="229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30" t="s">
        <v>137</v>
      </c>
      <c r="AT903" s="230" t="s">
        <v>133</v>
      </c>
      <c r="AU903" s="230" t="s">
        <v>86</v>
      </c>
      <c r="AY903" s="18" t="s">
        <v>131</v>
      </c>
      <c r="BE903" s="231">
        <f>IF(N903="základní",J903,0)</f>
        <v>0</v>
      </c>
      <c r="BF903" s="231">
        <f>IF(N903="snížená",J903,0)</f>
        <v>0</v>
      </c>
      <c r="BG903" s="231">
        <f>IF(N903="zákl. přenesená",J903,0)</f>
        <v>0</v>
      </c>
      <c r="BH903" s="231">
        <f>IF(N903="sníž. přenesená",J903,0)</f>
        <v>0</v>
      </c>
      <c r="BI903" s="231">
        <f>IF(N903="nulová",J903,0)</f>
        <v>0</v>
      </c>
      <c r="BJ903" s="18" t="s">
        <v>82</v>
      </c>
      <c r="BK903" s="231">
        <f>ROUND(I903*H903,2)</f>
        <v>0</v>
      </c>
      <c r="BL903" s="18" t="s">
        <v>137</v>
      </c>
      <c r="BM903" s="230" t="s">
        <v>1574</v>
      </c>
    </row>
    <row r="904" s="2" customFormat="1">
      <c r="A904" s="39"/>
      <c r="B904" s="40"/>
      <c r="C904" s="41"/>
      <c r="D904" s="232" t="s">
        <v>139</v>
      </c>
      <c r="E904" s="41"/>
      <c r="F904" s="233" t="s">
        <v>1575</v>
      </c>
      <c r="G904" s="41"/>
      <c r="H904" s="41"/>
      <c r="I904" s="234"/>
      <c r="J904" s="41"/>
      <c r="K904" s="41"/>
      <c r="L904" s="45"/>
      <c r="M904" s="235"/>
      <c r="N904" s="236"/>
      <c r="O904" s="92"/>
      <c r="P904" s="92"/>
      <c r="Q904" s="92"/>
      <c r="R904" s="92"/>
      <c r="S904" s="92"/>
      <c r="T904" s="93"/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T904" s="18" t="s">
        <v>139</v>
      </c>
      <c r="AU904" s="18" t="s">
        <v>86</v>
      </c>
    </row>
    <row r="905" s="13" customFormat="1">
      <c r="A905" s="13"/>
      <c r="B905" s="237"/>
      <c r="C905" s="238"/>
      <c r="D905" s="232" t="s">
        <v>141</v>
      </c>
      <c r="E905" s="239" t="s">
        <v>1</v>
      </c>
      <c r="F905" s="240" t="s">
        <v>1576</v>
      </c>
      <c r="G905" s="238"/>
      <c r="H905" s="241">
        <v>3.6299999999999999</v>
      </c>
      <c r="I905" s="242"/>
      <c r="J905" s="238"/>
      <c r="K905" s="238"/>
      <c r="L905" s="243"/>
      <c r="M905" s="244"/>
      <c r="N905" s="245"/>
      <c r="O905" s="245"/>
      <c r="P905" s="245"/>
      <c r="Q905" s="245"/>
      <c r="R905" s="245"/>
      <c r="S905" s="245"/>
      <c r="T905" s="246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7" t="s">
        <v>141</v>
      </c>
      <c r="AU905" s="247" t="s">
        <v>86</v>
      </c>
      <c r="AV905" s="13" t="s">
        <v>86</v>
      </c>
      <c r="AW905" s="13" t="s">
        <v>32</v>
      </c>
      <c r="AX905" s="13" t="s">
        <v>77</v>
      </c>
      <c r="AY905" s="247" t="s">
        <v>131</v>
      </c>
    </row>
    <row r="906" s="14" customFormat="1">
      <c r="A906" s="14"/>
      <c r="B906" s="248"/>
      <c r="C906" s="249"/>
      <c r="D906" s="232" t="s">
        <v>141</v>
      </c>
      <c r="E906" s="250" t="s">
        <v>1</v>
      </c>
      <c r="F906" s="251" t="s">
        <v>159</v>
      </c>
      <c r="G906" s="249"/>
      <c r="H906" s="252">
        <v>3.6299999999999999</v>
      </c>
      <c r="I906" s="253"/>
      <c r="J906" s="249"/>
      <c r="K906" s="249"/>
      <c r="L906" s="254"/>
      <c r="M906" s="255"/>
      <c r="N906" s="256"/>
      <c r="O906" s="256"/>
      <c r="P906" s="256"/>
      <c r="Q906" s="256"/>
      <c r="R906" s="256"/>
      <c r="S906" s="256"/>
      <c r="T906" s="257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8" t="s">
        <v>141</v>
      </c>
      <c r="AU906" s="258" t="s">
        <v>86</v>
      </c>
      <c r="AV906" s="14" t="s">
        <v>137</v>
      </c>
      <c r="AW906" s="14" t="s">
        <v>32</v>
      </c>
      <c r="AX906" s="14" t="s">
        <v>82</v>
      </c>
      <c r="AY906" s="258" t="s">
        <v>131</v>
      </c>
    </row>
    <row r="907" s="2" customFormat="1" ht="49.05" customHeight="1">
      <c r="A907" s="39"/>
      <c r="B907" s="40"/>
      <c r="C907" s="219" t="s">
        <v>1577</v>
      </c>
      <c r="D907" s="219" t="s">
        <v>133</v>
      </c>
      <c r="E907" s="220" t="s">
        <v>1578</v>
      </c>
      <c r="F907" s="221" t="s">
        <v>1579</v>
      </c>
      <c r="G907" s="222" t="s">
        <v>298</v>
      </c>
      <c r="H907" s="223">
        <v>1</v>
      </c>
      <c r="I907" s="224"/>
      <c r="J907" s="225">
        <f>ROUND(I907*H907,2)</f>
        <v>0</v>
      </c>
      <c r="K907" s="221" t="s">
        <v>1</v>
      </c>
      <c r="L907" s="45"/>
      <c r="M907" s="226" t="s">
        <v>1</v>
      </c>
      <c r="N907" s="227" t="s">
        <v>42</v>
      </c>
      <c r="O907" s="92"/>
      <c r="P907" s="228">
        <f>O907*H907</f>
        <v>0</v>
      </c>
      <c r="Q907" s="228">
        <v>0.00025000000000000001</v>
      </c>
      <c r="R907" s="228">
        <f>Q907*H907</f>
        <v>0.00025000000000000001</v>
      </c>
      <c r="S907" s="228">
        <v>0</v>
      </c>
      <c r="T907" s="229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30" t="s">
        <v>137</v>
      </c>
      <c r="AT907" s="230" t="s">
        <v>133</v>
      </c>
      <c r="AU907" s="230" t="s">
        <v>86</v>
      </c>
      <c r="AY907" s="18" t="s">
        <v>131</v>
      </c>
      <c r="BE907" s="231">
        <f>IF(N907="základní",J907,0)</f>
        <v>0</v>
      </c>
      <c r="BF907" s="231">
        <f>IF(N907="snížená",J907,0)</f>
        <v>0</v>
      </c>
      <c r="BG907" s="231">
        <f>IF(N907="zákl. přenesená",J907,0)</f>
        <v>0</v>
      </c>
      <c r="BH907" s="231">
        <f>IF(N907="sníž. přenesená",J907,0)</f>
        <v>0</v>
      </c>
      <c r="BI907" s="231">
        <f>IF(N907="nulová",J907,0)</f>
        <v>0</v>
      </c>
      <c r="BJ907" s="18" t="s">
        <v>82</v>
      </c>
      <c r="BK907" s="231">
        <f>ROUND(I907*H907,2)</f>
        <v>0</v>
      </c>
      <c r="BL907" s="18" t="s">
        <v>137</v>
      </c>
      <c r="BM907" s="230" t="s">
        <v>1580</v>
      </c>
    </row>
    <row r="908" s="2" customFormat="1">
      <c r="A908" s="39"/>
      <c r="B908" s="40"/>
      <c r="C908" s="41"/>
      <c r="D908" s="232" t="s">
        <v>139</v>
      </c>
      <c r="E908" s="41"/>
      <c r="F908" s="233" t="s">
        <v>1579</v>
      </c>
      <c r="G908" s="41"/>
      <c r="H908" s="41"/>
      <c r="I908" s="234"/>
      <c r="J908" s="41"/>
      <c r="K908" s="41"/>
      <c r="L908" s="45"/>
      <c r="M908" s="235"/>
      <c r="N908" s="236"/>
      <c r="O908" s="92"/>
      <c r="P908" s="92"/>
      <c r="Q908" s="92"/>
      <c r="R908" s="92"/>
      <c r="S908" s="92"/>
      <c r="T908" s="93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T908" s="18" t="s">
        <v>139</v>
      </c>
      <c r="AU908" s="18" t="s">
        <v>86</v>
      </c>
    </row>
    <row r="909" s="2" customFormat="1">
      <c r="A909" s="39"/>
      <c r="B909" s="40"/>
      <c r="C909" s="41"/>
      <c r="D909" s="232" t="s">
        <v>165</v>
      </c>
      <c r="E909" s="41"/>
      <c r="F909" s="259" t="s">
        <v>1581</v>
      </c>
      <c r="G909" s="41"/>
      <c r="H909" s="41"/>
      <c r="I909" s="234"/>
      <c r="J909" s="41"/>
      <c r="K909" s="41"/>
      <c r="L909" s="45"/>
      <c r="M909" s="235"/>
      <c r="N909" s="236"/>
      <c r="O909" s="92"/>
      <c r="P909" s="92"/>
      <c r="Q909" s="92"/>
      <c r="R909" s="92"/>
      <c r="S909" s="92"/>
      <c r="T909" s="93"/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T909" s="18" t="s">
        <v>165</v>
      </c>
      <c r="AU909" s="18" t="s">
        <v>86</v>
      </c>
    </row>
    <row r="910" s="13" customFormat="1">
      <c r="A910" s="13"/>
      <c r="B910" s="237"/>
      <c r="C910" s="238"/>
      <c r="D910" s="232" t="s">
        <v>141</v>
      </c>
      <c r="E910" s="239" t="s">
        <v>1</v>
      </c>
      <c r="F910" s="240" t="s">
        <v>82</v>
      </c>
      <c r="G910" s="238"/>
      <c r="H910" s="241">
        <v>1</v>
      </c>
      <c r="I910" s="242"/>
      <c r="J910" s="238"/>
      <c r="K910" s="238"/>
      <c r="L910" s="243"/>
      <c r="M910" s="244"/>
      <c r="N910" s="245"/>
      <c r="O910" s="245"/>
      <c r="P910" s="245"/>
      <c r="Q910" s="245"/>
      <c r="R910" s="245"/>
      <c r="S910" s="245"/>
      <c r="T910" s="246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7" t="s">
        <v>141</v>
      </c>
      <c r="AU910" s="247" t="s">
        <v>86</v>
      </c>
      <c r="AV910" s="13" t="s">
        <v>86</v>
      </c>
      <c r="AW910" s="13" t="s">
        <v>32</v>
      </c>
      <c r="AX910" s="13" t="s">
        <v>82</v>
      </c>
      <c r="AY910" s="247" t="s">
        <v>131</v>
      </c>
    </row>
    <row r="911" s="2" customFormat="1" ht="49.05" customHeight="1">
      <c r="A911" s="39"/>
      <c r="B911" s="40"/>
      <c r="C911" s="219" t="s">
        <v>1582</v>
      </c>
      <c r="D911" s="219" t="s">
        <v>133</v>
      </c>
      <c r="E911" s="220" t="s">
        <v>695</v>
      </c>
      <c r="F911" s="221" t="s">
        <v>696</v>
      </c>
      <c r="G911" s="222" t="s">
        <v>298</v>
      </c>
      <c r="H911" s="223">
        <v>36</v>
      </c>
      <c r="I911" s="224"/>
      <c r="J911" s="225">
        <f>ROUND(I911*H911,2)</f>
        <v>0</v>
      </c>
      <c r="K911" s="221" t="s">
        <v>1</v>
      </c>
      <c r="L911" s="45"/>
      <c r="M911" s="226" t="s">
        <v>1</v>
      </c>
      <c r="N911" s="227" t="s">
        <v>42</v>
      </c>
      <c r="O911" s="92"/>
      <c r="P911" s="228">
        <f>O911*H911</f>
        <v>0</v>
      </c>
      <c r="Q911" s="228">
        <v>2.0000000000000002E-05</v>
      </c>
      <c r="R911" s="228">
        <f>Q911*H911</f>
        <v>0.00072000000000000005</v>
      </c>
      <c r="S911" s="228">
        <v>0</v>
      </c>
      <c r="T911" s="229">
        <f>S911*H911</f>
        <v>0</v>
      </c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R911" s="230" t="s">
        <v>137</v>
      </c>
      <c r="AT911" s="230" t="s">
        <v>133</v>
      </c>
      <c r="AU911" s="230" t="s">
        <v>86</v>
      </c>
      <c r="AY911" s="18" t="s">
        <v>131</v>
      </c>
      <c r="BE911" s="231">
        <f>IF(N911="základní",J911,0)</f>
        <v>0</v>
      </c>
      <c r="BF911" s="231">
        <f>IF(N911="snížená",J911,0)</f>
        <v>0</v>
      </c>
      <c r="BG911" s="231">
        <f>IF(N911="zákl. přenesená",J911,0)</f>
        <v>0</v>
      </c>
      <c r="BH911" s="231">
        <f>IF(N911="sníž. přenesená",J911,0)</f>
        <v>0</v>
      </c>
      <c r="BI911" s="231">
        <f>IF(N911="nulová",J911,0)</f>
        <v>0</v>
      </c>
      <c r="BJ911" s="18" t="s">
        <v>82</v>
      </c>
      <c r="BK911" s="231">
        <f>ROUND(I911*H911,2)</f>
        <v>0</v>
      </c>
      <c r="BL911" s="18" t="s">
        <v>137</v>
      </c>
      <c r="BM911" s="230" t="s">
        <v>1583</v>
      </c>
    </row>
    <row r="912" s="2" customFormat="1">
      <c r="A912" s="39"/>
      <c r="B912" s="40"/>
      <c r="C912" s="41"/>
      <c r="D912" s="232" t="s">
        <v>139</v>
      </c>
      <c r="E912" s="41"/>
      <c r="F912" s="233" t="s">
        <v>696</v>
      </c>
      <c r="G912" s="41"/>
      <c r="H912" s="41"/>
      <c r="I912" s="234"/>
      <c r="J912" s="41"/>
      <c r="K912" s="41"/>
      <c r="L912" s="45"/>
      <c r="M912" s="235"/>
      <c r="N912" s="236"/>
      <c r="O912" s="92"/>
      <c r="P912" s="92"/>
      <c r="Q912" s="92"/>
      <c r="R912" s="92"/>
      <c r="S912" s="92"/>
      <c r="T912" s="93"/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T912" s="18" t="s">
        <v>139</v>
      </c>
      <c r="AU912" s="18" t="s">
        <v>86</v>
      </c>
    </row>
    <row r="913" s="13" customFormat="1">
      <c r="A913" s="13"/>
      <c r="B913" s="237"/>
      <c r="C913" s="238"/>
      <c r="D913" s="232" t="s">
        <v>141</v>
      </c>
      <c r="E913" s="239" t="s">
        <v>1</v>
      </c>
      <c r="F913" s="240" t="s">
        <v>1584</v>
      </c>
      <c r="G913" s="238"/>
      <c r="H913" s="241">
        <v>36</v>
      </c>
      <c r="I913" s="242"/>
      <c r="J913" s="238"/>
      <c r="K913" s="238"/>
      <c r="L913" s="243"/>
      <c r="M913" s="244"/>
      <c r="N913" s="245"/>
      <c r="O913" s="245"/>
      <c r="P913" s="245"/>
      <c r="Q913" s="245"/>
      <c r="R913" s="245"/>
      <c r="S913" s="245"/>
      <c r="T913" s="246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7" t="s">
        <v>141</v>
      </c>
      <c r="AU913" s="247" t="s">
        <v>86</v>
      </c>
      <c r="AV913" s="13" t="s">
        <v>86</v>
      </c>
      <c r="AW913" s="13" t="s">
        <v>32</v>
      </c>
      <c r="AX913" s="13" t="s">
        <v>77</v>
      </c>
      <c r="AY913" s="247" t="s">
        <v>131</v>
      </c>
    </row>
    <row r="914" s="14" customFormat="1">
      <c r="A914" s="14"/>
      <c r="B914" s="248"/>
      <c r="C914" s="249"/>
      <c r="D914" s="232" t="s">
        <v>141</v>
      </c>
      <c r="E914" s="250" t="s">
        <v>1</v>
      </c>
      <c r="F914" s="251" t="s">
        <v>159</v>
      </c>
      <c r="G914" s="249"/>
      <c r="H914" s="252">
        <v>36</v>
      </c>
      <c r="I914" s="253"/>
      <c r="J914" s="249"/>
      <c r="K914" s="249"/>
      <c r="L914" s="254"/>
      <c r="M914" s="255"/>
      <c r="N914" s="256"/>
      <c r="O914" s="256"/>
      <c r="P914" s="256"/>
      <c r="Q914" s="256"/>
      <c r="R914" s="256"/>
      <c r="S914" s="256"/>
      <c r="T914" s="257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8" t="s">
        <v>141</v>
      </c>
      <c r="AU914" s="258" t="s">
        <v>86</v>
      </c>
      <c r="AV914" s="14" t="s">
        <v>137</v>
      </c>
      <c r="AW914" s="14" t="s">
        <v>32</v>
      </c>
      <c r="AX914" s="14" t="s">
        <v>82</v>
      </c>
      <c r="AY914" s="258" t="s">
        <v>131</v>
      </c>
    </row>
    <row r="915" s="2" customFormat="1" ht="24.15" customHeight="1">
      <c r="A915" s="39"/>
      <c r="B915" s="40"/>
      <c r="C915" s="219" t="s">
        <v>1585</v>
      </c>
      <c r="D915" s="219" t="s">
        <v>133</v>
      </c>
      <c r="E915" s="220" t="s">
        <v>700</v>
      </c>
      <c r="F915" s="221" t="s">
        <v>701</v>
      </c>
      <c r="G915" s="222" t="s">
        <v>298</v>
      </c>
      <c r="H915" s="223">
        <v>3</v>
      </c>
      <c r="I915" s="224"/>
      <c r="J915" s="225">
        <f>ROUND(I915*H915,2)</f>
        <v>0</v>
      </c>
      <c r="K915" s="221" t="s">
        <v>1</v>
      </c>
      <c r="L915" s="45"/>
      <c r="M915" s="226" t="s">
        <v>1</v>
      </c>
      <c r="N915" s="227" t="s">
        <v>42</v>
      </c>
      <c r="O915" s="92"/>
      <c r="P915" s="228">
        <f>O915*H915</f>
        <v>0</v>
      </c>
      <c r="Q915" s="228">
        <v>0</v>
      </c>
      <c r="R915" s="228">
        <f>Q915*H915</f>
        <v>0</v>
      </c>
      <c r="S915" s="228">
        <v>0</v>
      </c>
      <c r="T915" s="229">
        <f>S915*H915</f>
        <v>0</v>
      </c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R915" s="230" t="s">
        <v>137</v>
      </c>
      <c r="AT915" s="230" t="s">
        <v>133</v>
      </c>
      <c r="AU915" s="230" t="s">
        <v>86</v>
      </c>
      <c r="AY915" s="18" t="s">
        <v>131</v>
      </c>
      <c r="BE915" s="231">
        <f>IF(N915="základní",J915,0)</f>
        <v>0</v>
      </c>
      <c r="BF915" s="231">
        <f>IF(N915="snížená",J915,0)</f>
        <v>0</v>
      </c>
      <c r="BG915" s="231">
        <f>IF(N915="zákl. přenesená",J915,0)</f>
        <v>0</v>
      </c>
      <c r="BH915" s="231">
        <f>IF(N915="sníž. přenesená",J915,0)</f>
        <v>0</v>
      </c>
      <c r="BI915" s="231">
        <f>IF(N915="nulová",J915,0)</f>
        <v>0</v>
      </c>
      <c r="BJ915" s="18" t="s">
        <v>82</v>
      </c>
      <c r="BK915" s="231">
        <f>ROUND(I915*H915,2)</f>
        <v>0</v>
      </c>
      <c r="BL915" s="18" t="s">
        <v>137</v>
      </c>
      <c r="BM915" s="230" t="s">
        <v>1586</v>
      </c>
    </row>
    <row r="916" s="2" customFormat="1">
      <c r="A916" s="39"/>
      <c r="B916" s="40"/>
      <c r="C916" s="41"/>
      <c r="D916" s="232" t="s">
        <v>139</v>
      </c>
      <c r="E916" s="41"/>
      <c r="F916" s="233" t="s">
        <v>701</v>
      </c>
      <c r="G916" s="41"/>
      <c r="H916" s="41"/>
      <c r="I916" s="234"/>
      <c r="J916" s="41"/>
      <c r="K916" s="41"/>
      <c r="L916" s="45"/>
      <c r="M916" s="235"/>
      <c r="N916" s="236"/>
      <c r="O916" s="92"/>
      <c r="P916" s="92"/>
      <c r="Q916" s="92"/>
      <c r="R916" s="92"/>
      <c r="S916" s="92"/>
      <c r="T916" s="93"/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T916" s="18" t="s">
        <v>139</v>
      </c>
      <c r="AU916" s="18" t="s">
        <v>86</v>
      </c>
    </row>
    <row r="917" s="13" customFormat="1">
      <c r="A917" s="13"/>
      <c r="B917" s="237"/>
      <c r="C917" s="238"/>
      <c r="D917" s="232" t="s">
        <v>141</v>
      </c>
      <c r="E917" s="239" t="s">
        <v>1</v>
      </c>
      <c r="F917" s="240" t="s">
        <v>1587</v>
      </c>
      <c r="G917" s="238"/>
      <c r="H917" s="241">
        <v>3</v>
      </c>
      <c r="I917" s="242"/>
      <c r="J917" s="238"/>
      <c r="K917" s="238"/>
      <c r="L917" s="243"/>
      <c r="M917" s="244"/>
      <c r="N917" s="245"/>
      <c r="O917" s="245"/>
      <c r="P917" s="245"/>
      <c r="Q917" s="245"/>
      <c r="R917" s="245"/>
      <c r="S917" s="245"/>
      <c r="T917" s="246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7" t="s">
        <v>141</v>
      </c>
      <c r="AU917" s="247" t="s">
        <v>86</v>
      </c>
      <c r="AV917" s="13" t="s">
        <v>86</v>
      </c>
      <c r="AW917" s="13" t="s">
        <v>32</v>
      </c>
      <c r="AX917" s="13" t="s">
        <v>82</v>
      </c>
      <c r="AY917" s="247" t="s">
        <v>131</v>
      </c>
    </row>
    <row r="918" s="2" customFormat="1" ht="24.15" customHeight="1">
      <c r="A918" s="39"/>
      <c r="B918" s="40"/>
      <c r="C918" s="219" t="s">
        <v>1588</v>
      </c>
      <c r="D918" s="219" t="s">
        <v>133</v>
      </c>
      <c r="E918" s="220" t="s">
        <v>1589</v>
      </c>
      <c r="F918" s="221" t="s">
        <v>1590</v>
      </c>
      <c r="G918" s="222" t="s">
        <v>136</v>
      </c>
      <c r="H918" s="223">
        <v>886</v>
      </c>
      <c r="I918" s="224"/>
      <c r="J918" s="225">
        <f>ROUND(I918*H918,2)</f>
        <v>0</v>
      </c>
      <c r="K918" s="221" t="s">
        <v>155</v>
      </c>
      <c r="L918" s="45"/>
      <c r="M918" s="226" t="s">
        <v>1</v>
      </c>
      <c r="N918" s="227" t="s">
        <v>42</v>
      </c>
      <c r="O918" s="92"/>
      <c r="P918" s="228">
        <f>O918*H918</f>
        <v>0</v>
      </c>
      <c r="Q918" s="228">
        <v>0</v>
      </c>
      <c r="R918" s="228">
        <f>Q918*H918</f>
        <v>0</v>
      </c>
      <c r="S918" s="228">
        <v>0</v>
      </c>
      <c r="T918" s="229">
        <f>S918*H918</f>
        <v>0</v>
      </c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R918" s="230" t="s">
        <v>137</v>
      </c>
      <c r="AT918" s="230" t="s">
        <v>133</v>
      </c>
      <c r="AU918" s="230" t="s">
        <v>86</v>
      </c>
      <c r="AY918" s="18" t="s">
        <v>131</v>
      </c>
      <c r="BE918" s="231">
        <f>IF(N918="základní",J918,0)</f>
        <v>0</v>
      </c>
      <c r="BF918" s="231">
        <f>IF(N918="snížená",J918,0)</f>
        <v>0</v>
      </c>
      <c r="BG918" s="231">
        <f>IF(N918="zákl. přenesená",J918,0)</f>
        <v>0</v>
      </c>
      <c r="BH918" s="231">
        <f>IF(N918="sníž. přenesená",J918,0)</f>
        <v>0</v>
      </c>
      <c r="BI918" s="231">
        <f>IF(N918="nulová",J918,0)</f>
        <v>0</v>
      </c>
      <c r="BJ918" s="18" t="s">
        <v>82</v>
      </c>
      <c r="BK918" s="231">
        <f>ROUND(I918*H918,2)</f>
        <v>0</v>
      </c>
      <c r="BL918" s="18" t="s">
        <v>137</v>
      </c>
      <c r="BM918" s="230" t="s">
        <v>1591</v>
      </c>
    </row>
    <row r="919" s="2" customFormat="1">
      <c r="A919" s="39"/>
      <c r="B919" s="40"/>
      <c r="C919" s="41"/>
      <c r="D919" s="232" t="s">
        <v>139</v>
      </c>
      <c r="E919" s="41"/>
      <c r="F919" s="233" t="s">
        <v>1592</v>
      </c>
      <c r="G919" s="41"/>
      <c r="H919" s="41"/>
      <c r="I919" s="234"/>
      <c r="J919" s="41"/>
      <c r="K919" s="41"/>
      <c r="L919" s="45"/>
      <c r="M919" s="235"/>
      <c r="N919" s="236"/>
      <c r="O919" s="92"/>
      <c r="P919" s="92"/>
      <c r="Q919" s="92"/>
      <c r="R919" s="92"/>
      <c r="S919" s="92"/>
      <c r="T919" s="93"/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T919" s="18" t="s">
        <v>139</v>
      </c>
      <c r="AU919" s="18" t="s">
        <v>86</v>
      </c>
    </row>
    <row r="920" s="13" customFormat="1">
      <c r="A920" s="13"/>
      <c r="B920" s="237"/>
      <c r="C920" s="238"/>
      <c r="D920" s="232" t="s">
        <v>141</v>
      </c>
      <c r="E920" s="239" t="s">
        <v>1</v>
      </c>
      <c r="F920" s="240" t="s">
        <v>1593</v>
      </c>
      <c r="G920" s="238"/>
      <c r="H920" s="241">
        <v>886</v>
      </c>
      <c r="I920" s="242"/>
      <c r="J920" s="238"/>
      <c r="K920" s="238"/>
      <c r="L920" s="243"/>
      <c r="M920" s="244"/>
      <c r="N920" s="245"/>
      <c r="O920" s="245"/>
      <c r="P920" s="245"/>
      <c r="Q920" s="245"/>
      <c r="R920" s="245"/>
      <c r="S920" s="245"/>
      <c r="T920" s="246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7" t="s">
        <v>141</v>
      </c>
      <c r="AU920" s="247" t="s">
        <v>86</v>
      </c>
      <c r="AV920" s="13" t="s">
        <v>86</v>
      </c>
      <c r="AW920" s="13" t="s">
        <v>32</v>
      </c>
      <c r="AX920" s="13" t="s">
        <v>82</v>
      </c>
      <c r="AY920" s="247" t="s">
        <v>131</v>
      </c>
    </row>
    <row r="921" s="2" customFormat="1" ht="24.15" customHeight="1">
      <c r="A921" s="39"/>
      <c r="B921" s="40"/>
      <c r="C921" s="219" t="s">
        <v>1594</v>
      </c>
      <c r="D921" s="219" t="s">
        <v>133</v>
      </c>
      <c r="E921" s="220" t="s">
        <v>716</v>
      </c>
      <c r="F921" s="221" t="s">
        <v>717</v>
      </c>
      <c r="G921" s="222" t="s">
        <v>136</v>
      </c>
      <c r="H921" s="223">
        <v>5.1600000000000001</v>
      </c>
      <c r="I921" s="224"/>
      <c r="J921" s="225">
        <f>ROUND(I921*H921,2)</f>
        <v>0</v>
      </c>
      <c r="K921" s="221" t="s">
        <v>155</v>
      </c>
      <c r="L921" s="45"/>
      <c r="M921" s="226" t="s">
        <v>1</v>
      </c>
      <c r="N921" s="227" t="s">
        <v>42</v>
      </c>
      <c r="O921" s="92"/>
      <c r="P921" s="228">
        <f>O921*H921</f>
        <v>0</v>
      </c>
      <c r="Q921" s="228">
        <v>0</v>
      </c>
      <c r="R921" s="228">
        <f>Q921*H921</f>
        <v>0</v>
      </c>
      <c r="S921" s="228">
        <v>0.066000000000000003</v>
      </c>
      <c r="T921" s="229">
        <f>S921*H921</f>
        <v>0.34056000000000003</v>
      </c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R921" s="230" t="s">
        <v>137</v>
      </c>
      <c r="AT921" s="230" t="s">
        <v>133</v>
      </c>
      <c r="AU921" s="230" t="s">
        <v>86</v>
      </c>
      <c r="AY921" s="18" t="s">
        <v>131</v>
      </c>
      <c r="BE921" s="231">
        <f>IF(N921="základní",J921,0)</f>
        <v>0</v>
      </c>
      <c r="BF921" s="231">
        <f>IF(N921="snížená",J921,0)</f>
        <v>0</v>
      </c>
      <c r="BG921" s="231">
        <f>IF(N921="zákl. přenesená",J921,0)</f>
        <v>0</v>
      </c>
      <c r="BH921" s="231">
        <f>IF(N921="sníž. přenesená",J921,0)</f>
        <v>0</v>
      </c>
      <c r="BI921" s="231">
        <f>IF(N921="nulová",J921,0)</f>
        <v>0</v>
      </c>
      <c r="BJ921" s="18" t="s">
        <v>82</v>
      </c>
      <c r="BK921" s="231">
        <f>ROUND(I921*H921,2)</f>
        <v>0</v>
      </c>
      <c r="BL921" s="18" t="s">
        <v>137</v>
      </c>
      <c r="BM921" s="230" t="s">
        <v>1595</v>
      </c>
    </row>
    <row r="922" s="2" customFormat="1">
      <c r="A922" s="39"/>
      <c r="B922" s="40"/>
      <c r="C922" s="41"/>
      <c r="D922" s="232" t="s">
        <v>139</v>
      </c>
      <c r="E922" s="41"/>
      <c r="F922" s="233" t="s">
        <v>719</v>
      </c>
      <c r="G922" s="41"/>
      <c r="H922" s="41"/>
      <c r="I922" s="234"/>
      <c r="J922" s="41"/>
      <c r="K922" s="41"/>
      <c r="L922" s="45"/>
      <c r="M922" s="235"/>
      <c r="N922" s="236"/>
      <c r="O922" s="92"/>
      <c r="P922" s="92"/>
      <c r="Q922" s="92"/>
      <c r="R922" s="92"/>
      <c r="S922" s="92"/>
      <c r="T922" s="93"/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T922" s="18" t="s">
        <v>139</v>
      </c>
      <c r="AU922" s="18" t="s">
        <v>86</v>
      </c>
    </row>
    <row r="923" s="16" customFormat="1">
      <c r="A923" s="16"/>
      <c r="B923" s="281"/>
      <c r="C923" s="282"/>
      <c r="D923" s="232" t="s">
        <v>141</v>
      </c>
      <c r="E923" s="283" t="s">
        <v>1</v>
      </c>
      <c r="F923" s="284" t="s">
        <v>720</v>
      </c>
      <c r="G923" s="282"/>
      <c r="H923" s="283" t="s">
        <v>1</v>
      </c>
      <c r="I923" s="285"/>
      <c r="J923" s="282"/>
      <c r="K923" s="282"/>
      <c r="L923" s="286"/>
      <c r="M923" s="287"/>
      <c r="N923" s="288"/>
      <c r="O923" s="288"/>
      <c r="P923" s="288"/>
      <c r="Q923" s="288"/>
      <c r="R923" s="288"/>
      <c r="S923" s="288"/>
      <c r="T923" s="289"/>
      <c r="U923" s="16"/>
      <c r="V923" s="16"/>
      <c r="W923" s="16"/>
      <c r="X923" s="16"/>
      <c r="Y923" s="16"/>
      <c r="Z923" s="16"/>
      <c r="AA923" s="16"/>
      <c r="AB923" s="16"/>
      <c r="AC923" s="16"/>
      <c r="AD923" s="16"/>
      <c r="AE923" s="16"/>
      <c r="AT923" s="290" t="s">
        <v>141</v>
      </c>
      <c r="AU923" s="290" t="s">
        <v>86</v>
      </c>
      <c r="AV923" s="16" t="s">
        <v>82</v>
      </c>
      <c r="AW923" s="16" t="s">
        <v>32</v>
      </c>
      <c r="AX923" s="16" t="s">
        <v>77</v>
      </c>
      <c r="AY923" s="290" t="s">
        <v>131</v>
      </c>
    </row>
    <row r="924" s="13" customFormat="1">
      <c r="A924" s="13"/>
      <c r="B924" s="237"/>
      <c r="C924" s="238"/>
      <c r="D924" s="232" t="s">
        <v>141</v>
      </c>
      <c r="E924" s="239" t="s">
        <v>1</v>
      </c>
      <c r="F924" s="240" t="s">
        <v>1596</v>
      </c>
      <c r="G924" s="238"/>
      <c r="H924" s="241">
        <v>5.1600000000000001</v>
      </c>
      <c r="I924" s="242"/>
      <c r="J924" s="238"/>
      <c r="K924" s="238"/>
      <c r="L924" s="243"/>
      <c r="M924" s="244"/>
      <c r="N924" s="245"/>
      <c r="O924" s="245"/>
      <c r="P924" s="245"/>
      <c r="Q924" s="245"/>
      <c r="R924" s="245"/>
      <c r="S924" s="245"/>
      <c r="T924" s="246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7" t="s">
        <v>141</v>
      </c>
      <c r="AU924" s="247" t="s">
        <v>86</v>
      </c>
      <c r="AV924" s="13" t="s">
        <v>86</v>
      </c>
      <c r="AW924" s="13" t="s">
        <v>32</v>
      </c>
      <c r="AX924" s="13" t="s">
        <v>82</v>
      </c>
      <c r="AY924" s="247" t="s">
        <v>131</v>
      </c>
    </row>
    <row r="925" s="2" customFormat="1" ht="24.15" customHeight="1">
      <c r="A925" s="39"/>
      <c r="B925" s="40"/>
      <c r="C925" s="219" t="s">
        <v>1597</v>
      </c>
      <c r="D925" s="219" t="s">
        <v>133</v>
      </c>
      <c r="E925" s="220" t="s">
        <v>723</v>
      </c>
      <c r="F925" s="221" t="s">
        <v>724</v>
      </c>
      <c r="G925" s="222" t="s">
        <v>136</v>
      </c>
      <c r="H925" s="223">
        <v>5.1600000000000001</v>
      </c>
      <c r="I925" s="224"/>
      <c r="J925" s="225">
        <f>ROUND(I925*H925,2)</f>
        <v>0</v>
      </c>
      <c r="K925" s="221" t="s">
        <v>155</v>
      </c>
      <c r="L925" s="45"/>
      <c r="M925" s="226" t="s">
        <v>1</v>
      </c>
      <c r="N925" s="227" t="s">
        <v>42</v>
      </c>
      <c r="O925" s="92"/>
      <c r="P925" s="228">
        <f>O925*H925</f>
        <v>0</v>
      </c>
      <c r="Q925" s="228">
        <v>0</v>
      </c>
      <c r="R925" s="228">
        <f>Q925*H925</f>
        <v>0</v>
      </c>
      <c r="S925" s="228">
        <v>0</v>
      </c>
      <c r="T925" s="229">
        <f>S925*H925</f>
        <v>0</v>
      </c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R925" s="230" t="s">
        <v>137</v>
      </c>
      <c r="AT925" s="230" t="s">
        <v>133</v>
      </c>
      <c r="AU925" s="230" t="s">
        <v>86</v>
      </c>
      <c r="AY925" s="18" t="s">
        <v>131</v>
      </c>
      <c r="BE925" s="231">
        <f>IF(N925="základní",J925,0)</f>
        <v>0</v>
      </c>
      <c r="BF925" s="231">
        <f>IF(N925="snížená",J925,0)</f>
        <v>0</v>
      </c>
      <c r="BG925" s="231">
        <f>IF(N925="zákl. přenesená",J925,0)</f>
        <v>0</v>
      </c>
      <c r="BH925" s="231">
        <f>IF(N925="sníž. přenesená",J925,0)</f>
        <v>0</v>
      </c>
      <c r="BI925" s="231">
        <f>IF(N925="nulová",J925,0)</f>
        <v>0</v>
      </c>
      <c r="BJ925" s="18" t="s">
        <v>82</v>
      </c>
      <c r="BK925" s="231">
        <f>ROUND(I925*H925,2)</f>
        <v>0</v>
      </c>
      <c r="BL925" s="18" t="s">
        <v>137</v>
      </c>
      <c r="BM925" s="230" t="s">
        <v>1598</v>
      </c>
    </row>
    <row r="926" s="2" customFormat="1">
      <c r="A926" s="39"/>
      <c r="B926" s="40"/>
      <c r="C926" s="41"/>
      <c r="D926" s="232" t="s">
        <v>139</v>
      </c>
      <c r="E926" s="41"/>
      <c r="F926" s="233" t="s">
        <v>726</v>
      </c>
      <c r="G926" s="41"/>
      <c r="H926" s="41"/>
      <c r="I926" s="234"/>
      <c r="J926" s="41"/>
      <c r="K926" s="41"/>
      <c r="L926" s="45"/>
      <c r="M926" s="235"/>
      <c r="N926" s="236"/>
      <c r="O926" s="92"/>
      <c r="P926" s="92"/>
      <c r="Q926" s="92"/>
      <c r="R926" s="92"/>
      <c r="S926" s="92"/>
      <c r="T926" s="93"/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T926" s="18" t="s">
        <v>139</v>
      </c>
      <c r="AU926" s="18" t="s">
        <v>86</v>
      </c>
    </row>
    <row r="927" s="13" customFormat="1">
      <c r="A927" s="13"/>
      <c r="B927" s="237"/>
      <c r="C927" s="238"/>
      <c r="D927" s="232" t="s">
        <v>141</v>
      </c>
      <c r="E927" s="239" t="s">
        <v>1</v>
      </c>
      <c r="F927" s="240" t="s">
        <v>1599</v>
      </c>
      <c r="G927" s="238"/>
      <c r="H927" s="241">
        <v>5.1600000000000001</v>
      </c>
      <c r="I927" s="242"/>
      <c r="J927" s="238"/>
      <c r="K927" s="238"/>
      <c r="L927" s="243"/>
      <c r="M927" s="244"/>
      <c r="N927" s="245"/>
      <c r="O927" s="245"/>
      <c r="P927" s="245"/>
      <c r="Q927" s="245"/>
      <c r="R927" s="245"/>
      <c r="S927" s="245"/>
      <c r="T927" s="246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7" t="s">
        <v>141</v>
      </c>
      <c r="AU927" s="247" t="s">
        <v>86</v>
      </c>
      <c r="AV927" s="13" t="s">
        <v>86</v>
      </c>
      <c r="AW927" s="13" t="s">
        <v>32</v>
      </c>
      <c r="AX927" s="13" t="s">
        <v>77</v>
      </c>
      <c r="AY927" s="247" t="s">
        <v>131</v>
      </c>
    </row>
    <row r="928" s="14" customFormat="1">
      <c r="A928" s="14"/>
      <c r="B928" s="248"/>
      <c r="C928" s="249"/>
      <c r="D928" s="232" t="s">
        <v>141</v>
      </c>
      <c r="E928" s="250" t="s">
        <v>1</v>
      </c>
      <c r="F928" s="251" t="s">
        <v>159</v>
      </c>
      <c r="G928" s="249"/>
      <c r="H928" s="252">
        <v>5.1600000000000001</v>
      </c>
      <c r="I928" s="253"/>
      <c r="J928" s="249"/>
      <c r="K928" s="249"/>
      <c r="L928" s="254"/>
      <c r="M928" s="255"/>
      <c r="N928" s="256"/>
      <c r="O928" s="256"/>
      <c r="P928" s="256"/>
      <c r="Q928" s="256"/>
      <c r="R928" s="256"/>
      <c r="S928" s="256"/>
      <c r="T928" s="257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8" t="s">
        <v>141</v>
      </c>
      <c r="AU928" s="258" t="s">
        <v>86</v>
      </c>
      <c r="AV928" s="14" t="s">
        <v>137</v>
      </c>
      <c r="AW928" s="14" t="s">
        <v>32</v>
      </c>
      <c r="AX928" s="14" t="s">
        <v>82</v>
      </c>
      <c r="AY928" s="258" t="s">
        <v>131</v>
      </c>
    </row>
    <row r="929" s="2" customFormat="1" ht="24.15" customHeight="1">
      <c r="A929" s="39"/>
      <c r="B929" s="40"/>
      <c r="C929" s="219" t="s">
        <v>1600</v>
      </c>
      <c r="D929" s="219" t="s">
        <v>133</v>
      </c>
      <c r="E929" s="220" t="s">
        <v>729</v>
      </c>
      <c r="F929" s="221" t="s">
        <v>730</v>
      </c>
      <c r="G929" s="222" t="s">
        <v>136</v>
      </c>
      <c r="H929" s="223">
        <v>5.1600000000000001</v>
      </c>
      <c r="I929" s="224"/>
      <c r="J929" s="225">
        <f>ROUND(I929*H929,2)</f>
        <v>0</v>
      </c>
      <c r="K929" s="221" t="s">
        <v>155</v>
      </c>
      <c r="L929" s="45"/>
      <c r="M929" s="226" t="s">
        <v>1</v>
      </c>
      <c r="N929" s="227" t="s">
        <v>42</v>
      </c>
      <c r="O929" s="92"/>
      <c r="P929" s="228">
        <f>O929*H929</f>
        <v>0</v>
      </c>
      <c r="Q929" s="228">
        <v>0</v>
      </c>
      <c r="R929" s="228">
        <f>Q929*H929</f>
        <v>0</v>
      </c>
      <c r="S929" s="228">
        <v>0</v>
      </c>
      <c r="T929" s="229">
        <f>S929*H929</f>
        <v>0</v>
      </c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R929" s="230" t="s">
        <v>137</v>
      </c>
      <c r="AT929" s="230" t="s">
        <v>133</v>
      </c>
      <c r="AU929" s="230" t="s">
        <v>86</v>
      </c>
      <c r="AY929" s="18" t="s">
        <v>131</v>
      </c>
      <c r="BE929" s="231">
        <f>IF(N929="základní",J929,0)</f>
        <v>0</v>
      </c>
      <c r="BF929" s="231">
        <f>IF(N929="snížená",J929,0)</f>
        <v>0</v>
      </c>
      <c r="BG929" s="231">
        <f>IF(N929="zákl. přenesená",J929,0)</f>
        <v>0</v>
      </c>
      <c r="BH929" s="231">
        <f>IF(N929="sníž. přenesená",J929,0)</f>
        <v>0</v>
      </c>
      <c r="BI929" s="231">
        <f>IF(N929="nulová",J929,0)</f>
        <v>0</v>
      </c>
      <c r="BJ929" s="18" t="s">
        <v>82</v>
      </c>
      <c r="BK929" s="231">
        <f>ROUND(I929*H929,2)</f>
        <v>0</v>
      </c>
      <c r="BL929" s="18" t="s">
        <v>137</v>
      </c>
      <c r="BM929" s="230" t="s">
        <v>1601</v>
      </c>
    </row>
    <row r="930" s="2" customFormat="1">
      <c r="A930" s="39"/>
      <c r="B930" s="40"/>
      <c r="C930" s="41"/>
      <c r="D930" s="232" t="s">
        <v>139</v>
      </c>
      <c r="E930" s="41"/>
      <c r="F930" s="233" t="s">
        <v>732</v>
      </c>
      <c r="G930" s="41"/>
      <c r="H930" s="41"/>
      <c r="I930" s="234"/>
      <c r="J930" s="41"/>
      <c r="K930" s="41"/>
      <c r="L930" s="45"/>
      <c r="M930" s="235"/>
      <c r="N930" s="236"/>
      <c r="O930" s="92"/>
      <c r="P930" s="92"/>
      <c r="Q930" s="92"/>
      <c r="R930" s="92"/>
      <c r="S930" s="92"/>
      <c r="T930" s="93"/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T930" s="18" t="s">
        <v>139</v>
      </c>
      <c r="AU930" s="18" t="s">
        <v>86</v>
      </c>
    </row>
    <row r="931" s="13" customFormat="1">
      <c r="A931" s="13"/>
      <c r="B931" s="237"/>
      <c r="C931" s="238"/>
      <c r="D931" s="232" t="s">
        <v>141</v>
      </c>
      <c r="E931" s="239" t="s">
        <v>1</v>
      </c>
      <c r="F931" s="240" t="s">
        <v>1599</v>
      </c>
      <c r="G931" s="238"/>
      <c r="H931" s="241">
        <v>5.1600000000000001</v>
      </c>
      <c r="I931" s="242"/>
      <c r="J931" s="238"/>
      <c r="K931" s="238"/>
      <c r="L931" s="243"/>
      <c r="M931" s="244"/>
      <c r="N931" s="245"/>
      <c r="O931" s="245"/>
      <c r="P931" s="245"/>
      <c r="Q931" s="245"/>
      <c r="R931" s="245"/>
      <c r="S931" s="245"/>
      <c r="T931" s="246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7" t="s">
        <v>141</v>
      </c>
      <c r="AU931" s="247" t="s">
        <v>86</v>
      </c>
      <c r="AV931" s="13" t="s">
        <v>86</v>
      </c>
      <c r="AW931" s="13" t="s">
        <v>32</v>
      </c>
      <c r="AX931" s="13" t="s">
        <v>82</v>
      </c>
      <c r="AY931" s="247" t="s">
        <v>131</v>
      </c>
    </row>
    <row r="932" s="2" customFormat="1" ht="24.15" customHeight="1">
      <c r="A932" s="39"/>
      <c r="B932" s="40"/>
      <c r="C932" s="219" t="s">
        <v>1602</v>
      </c>
      <c r="D932" s="219" t="s">
        <v>133</v>
      </c>
      <c r="E932" s="220" t="s">
        <v>734</v>
      </c>
      <c r="F932" s="221" t="s">
        <v>735</v>
      </c>
      <c r="G932" s="222" t="s">
        <v>136</v>
      </c>
      <c r="H932" s="223">
        <v>5.1600000000000001</v>
      </c>
      <c r="I932" s="224"/>
      <c r="J932" s="225">
        <f>ROUND(I932*H932,2)</f>
        <v>0</v>
      </c>
      <c r="K932" s="221" t="s">
        <v>155</v>
      </c>
      <c r="L932" s="45"/>
      <c r="M932" s="226" t="s">
        <v>1</v>
      </c>
      <c r="N932" s="227" t="s">
        <v>42</v>
      </c>
      <c r="O932" s="92"/>
      <c r="P932" s="228">
        <f>O932*H932</f>
        <v>0</v>
      </c>
      <c r="Q932" s="228">
        <v>0</v>
      </c>
      <c r="R932" s="228">
        <f>Q932*H932</f>
        <v>0</v>
      </c>
      <c r="S932" s="228">
        <v>0</v>
      </c>
      <c r="T932" s="229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30" t="s">
        <v>137</v>
      </c>
      <c r="AT932" s="230" t="s">
        <v>133</v>
      </c>
      <c r="AU932" s="230" t="s">
        <v>86</v>
      </c>
      <c r="AY932" s="18" t="s">
        <v>131</v>
      </c>
      <c r="BE932" s="231">
        <f>IF(N932="základní",J932,0)</f>
        <v>0</v>
      </c>
      <c r="BF932" s="231">
        <f>IF(N932="snížená",J932,0)</f>
        <v>0</v>
      </c>
      <c r="BG932" s="231">
        <f>IF(N932="zákl. přenesená",J932,0)</f>
        <v>0</v>
      </c>
      <c r="BH932" s="231">
        <f>IF(N932="sníž. přenesená",J932,0)</f>
        <v>0</v>
      </c>
      <c r="BI932" s="231">
        <f>IF(N932="nulová",J932,0)</f>
        <v>0</v>
      </c>
      <c r="BJ932" s="18" t="s">
        <v>82</v>
      </c>
      <c r="BK932" s="231">
        <f>ROUND(I932*H932,2)</f>
        <v>0</v>
      </c>
      <c r="BL932" s="18" t="s">
        <v>137</v>
      </c>
      <c r="BM932" s="230" t="s">
        <v>1603</v>
      </c>
    </row>
    <row r="933" s="2" customFormat="1">
      <c r="A933" s="39"/>
      <c r="B933" s="40"/>
      <c r="C933" s="41"/>
      <c r="D933" s="232" t="s">
        <v>139</v>
      </c>
      <c r="E933" s="41"/>
      <c r="F933" s="233" t="s">
        <v>735</v>
      </c>
      <c r="G933" s="41"/>
      <c r="H933" s="41"/>
      <c r="I933" s="234"/>
      <c r="J933" s="41"/>
      <c r="K933" s="41"/>
      <c r="L933" s="45"/>
      <c r="M933" s="235"/>
      <c r="N933" s="236"/>
      <c r="O933" s="92"/>
      <c r="P933" s="92"/>
      <c r="Q933" s="92"/>
      <c r="R933" s="92"/>
      <c r="S933" s="92"/>
      <c r="T933" s="93"/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T933" s="18" t="s">
        <v>139</v>
      </c>
      <c r="AU933" s="18" t="s">
        <v>86</v>
      </c>
    </row>
    <row r="934" s="13" customFormat="1">
      <c r="A934" s="13"/>
      <c r="B934" s="237"/>
      <c r="C934" s="238"/>
      <c r="D934" s="232" t="s">
        <v>141</v>
      </c>
      <c r="E934" s="239" t="s">
        <v>1</v>
      </c>
      <c r="F934" s="240" t="s">
        <v>1599</v>
      </c>
      <c r="G934" s="238"/>
      <c r="H934" s="241">
        <v>5.1600000000000001</v>
      </c>
      <c r="I934" s="242"/>
      <c r="J934" s="238"/>
      <c r="K934" s="238"/>
      <c r="L934" s="243"/>
      <c r="M934" s="244"/>
      <c r="N934" s="245"/>
      <c r="O934" s="245"/>
      <c r="P934" s="245"/>
      <c r="Q934" s="245"/>
      <c r="R934" s="245"/>
      <c r="S934" s="245"/>
      <c r="T934" s="246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7" t="s">
        <v>141</v>
      </c>
      <c r="AU934" s="247" t="s">
        <v>86</v>
      </c>
      <c r="AV934" s="13" t="s">
        <v>86</v>
      </c>
      <c r="AW934" s="13" t="s">
        <v>32</v>
      </c>
      <c r="AX934" s="13" t="s">
        <v>82</v>
      </c>
      <c r="AY934" s="247" t="s">
        <v>131</v>
      </c>
    </row>
    <row r="935" s="2" customFormat="1" ht="24.15" customHeight="1">
      <c r="A935" s="39"/>
      <c r="B935" s="40"/>
      <c r="C935" s="219" t="s">
        <v>1604</v>
      </c>
      <c r="D935" s="219" t="s">
        <v>133</v>
      </c>
      <c r="E935" s="220" t="s">
        <v>738</v>
      </c>
      <c r="F935" s="221" t="s">
        <v>739</v>
      </c>
      <c r="G935" s="222" t="s">
        <v>136</v>
      </c>
      <c r="H935" s="223">
        <v>5.1600000000000001</v>
      </c>
      <c r="I935" s="224"/>
      <c r="J935" s="225">
        <f>ROUND(I935*H935,2)</f>
        <v>0</v>
      </c>
      <c r="K935" s="221" t="s">
        <v>155</v>
      </c>
      <c r="L935" s="45"/>
      <c r="M935" s="226" t="s">
        <v>1</v>
      </c>
      <c r="N935" s="227" t="s">
        <v>42</v>
      </c>
      <c r="O935" s="92"/>
      <c r="P935" s="228">
        <f>O935*H935</f>
        <v>0</v>
      </c>
      <c r="Q935" s="228">
        <v>0</v>
      </c>
      <c r="R935" s="228">
        <f>Q935*H935</f>
        <v>0</v>
      </c>
      <c r="S935" s="228">
        <v>0</v>
      </c>
      <c r="T935" s="229">
        <f>S935*H935</f>
        <v>0</v>
      </c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R935" s="230" t="s">
        <v>137</v>
      </c>
      <c r="AT935" s="230" t="s">
        <v>133</v>
      </c>
      <c r="AU935" s="230" t="s">
        <v>86</v>
      </c>
      <c r="AY935" s="18" t="s">
        <v>131</v>
      </c>
      <c r="BE935" s="231">
        <f>IF(N935="základní",J935,0)</f>
        <v>0</v>
      </c>
      <c r="BF935" s="231">
        <f>IF(N935="snížená",J935,0)</f>
        <v>0</v>
      </c>
      <c r="BG935" s="231">
        <f>IF(N935="zákl. přenesená",J935,0)</f>
        <v>0</v>
      </c>
      <c r="BH935" s="231">
        <f>IF(N935="sníž. přenesená",J935,0)</f>
        <v>0</v>
      </c>
      <c r="BI935" s="231">
        <f>IF(N935="nulová",J935,0)</f>
        <v>0</v>
      </c>
      <c r="BJ935" s="18" t="s">
        <v>82</v>
      </c>
      <c r="BK935" s="231">
        <f>ROUND(I935*H935,2)</f>
        <v>0</v>
      </c>
      <c r="BL935" s="18" t="s">
        <v>137</v>
      </c>
      <c r="BM935" s="230" t="s">
        <v>1605</v>
      </c>
    </row>
    <row r="936" s="2" customFormat="1">
      <c r="A936" s="39"/>
      <c r="B936" s="40"/>
      <c r="C936" s="41"/>
      <c r="D936" s="232" t="s">
        <v>139</v>
      </c>
      <c r="E936" s="41"/>
      <c r="F936" s="233" t="s">
        <v>741</v>
      </c>
      <c r="G936" s="41"/>
      <c r="H936" s="41"/>
      <c r="I936" s="234"/>
      <c r="J936" s="41"/>
      <c r="K936" s="41"/>
      <c r="L936" s="45"/>
      <c r="M936" s="235"/>
      <c r="N936" s="236"/>
      <c r="O936" s="92"/>
      <c r="P936" s="92"/>
      <c r="Q936" s="92"/>
      <c r="R936" s="92"/>
      <c r="S936" s="92"/>
      <c r="T936" s="93"/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T936" s="18" t="s">
        <v>139</v>
      </c>
      <c r="AU936" s="18" t="s">
        <v>86</v>
      </c>
    </row>
    <row r="937" s="13" customFormat="1">
      <c r="A937" s="13"/>
      <c r="B937" s="237"/>
      <c r="C937" s="238"/>
      <c r="D937" s="232" t="s">
        <v>141</v>
      </c>
      <c r="E937" s="239" t="s">
        <v>1</v>
      </c>
      <c r="F937" s="240" t="s">
        <v>1599</v>
      </c>
      <c r="G937" s="238"/>
      <c r="H937" s="241">
        <v>5.1600000000000001</v>
      </c>
      <c r="I937" s="242"/>
      <c r="J937" s="238"/>
      <c r="K937" s="238"/>
      <c r="L937" s="243"/>
      <c r="M937" s="244"/>
      <c r="N937" s="245"/>
      <c r="O937" s="245"/>
      <c r="P937" s="245"/>
      <c r="Q937" s="245"/>
      <c r="R937" s="245"/>
      <c r="S937" s="245"/>
      <c r="T937" s="246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7" t="s">
        <v>141</v>
      </c>
      <c r="AU937" s="247" t="s">
        <v>86</v>
      </c>
      <c r="AV937" s="13" t="s">
        <v>86</v>
      </c>
      <c r="AW937" s="13" t="s">
        <v>32</v>
      </c>
      <c r="AX937" s="13" t="s">
        <v>82</v>
      </c>
      <c r="AY937" s="247" t="s">
        <v>131</v>
      </c>
    </row>
    <row r="938" s="2" customFormat="1" ht="24.15" customHeight="1">
      <c r="A938" s="39"/>
      <c r="B938" s="40"/>
      <c r="C938" s="219" t="s">
        <v>1606</v>
      </c>
      <c r="D938" s="219" t="s">
        <v>133</v>
      </c>
      <c r="E938" s="220" t="s">
        <v>743</v>
      </c>
      <c r="F938" s="221" t="s">
        <v>744</v>
      </c>
      <c r="G938" s="222" t="s">
        <v>136</v>
      </c>
      <c r="H938" s="223">
        <v>5.1600000000000001</v>
      </c>
      <c r="I938" s="224"/>
      <c r="J938" s="225">
        <f>ROUND(I938*H938,2)</f>
        <v>0</v>
      </c>
      <c r="K938" s="221" t="s">
        <v>155</v>
      </c>
      <c r="L938" s="45"/>
      <c r="M938" s="226" t="s">
        <v>1</v>
      </c>
      <c r="N938" s="227" t="s">
        <v>42</v>
      </c>
      <c r="O938" s="92"/>
      <c r="P938" s="228">
        <f>O938*H938</f>
        <v>0</v>
      </c>
      <c r="Q938" s="228">
        <v>0</v>
      </c>
      <c r="R938" s="228">
        <f>Q938*H938</f>
        <v>0</v>
      </c>
      <c r="S938" s="228">
        <v>0</v>
      </c>
      <c r="T938" s="229">
        <f>S938*H938</f>
        <v>0</v>
      </c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R938" s="230" t="s">
        <v>137</v>
      </c>
      <c r="AT938" s="230" t="s">
        <v>133</v>
      </c>
      <c r="AU938" s="230" t="s">
        <v>86</v>
      </c>
      <c r="AY938" s="18" t="s">
        <v>131</v>
      </c>
      <c r="BE938" s="231">
        <f>IF(N938="základní",J938,0)</f>
        <v>0</v>
      </c>
      <c r="BF938" s="231">
        <f>IF(N938="snížená",J938,0)</f>
        <v>0</v>
      </c>
      <c r="BG938" s="231">
        <f>IF(N938="zákl. přenesená",J938,0)</f>
        <v>0</v>
      </c>
      <c r="BH938" s="231">
        <f>IF(N938="sníž. přenesená",J938,0)</f>
        <v>0</v>
      </c>
      <c r="BI938" s="231">
        <f>IF(N938="nulová",J938,0)</f>
        <v>0</v>
      </c>
      <c r="BJ938" s="18" t="s">
        <v>82</v>
      </c>
      <c r="BK938" s="231">
        <f>ROUND(I938*H938,2)</f>
        <v>0</v>
      </c>
      <c r="BL938" s="18" t="s">
        <v>137</v>
      </c>
      <c r="BM938" s="230" t="s">
        <v>1607</v>
      </c>
    </row>
    <row r="939" s="2" customFormat="1">
      <c r="A939" s="39"/>
      <c r="B939" s="40"/>
      <c r="C939" s="41"/>
      <c r="D939" s="232" t="s">
        <v>139</v>
      </c>
      <c r="E939" s="41"/>
      <c r="F939" s="233" t="s">
        <v>746</v>
      </c>
      <c r="G939" s="41"/>
      <c r="H939" s="41"/>
      <c r="I939" s="234"/>
      <c r="J939" s="41"/>
      <c r="K939" s="41"/>
      <c r="L939" s="45"/>
      <c r="M939" s="235"/>
      <c r="N939" s="236"/>
      <c r="O939" s="92"/>
      <c r="P939" s="92"/>
      <c r="Q939" s="92"/>
      <c r="R939" s="92"/>
      <c r="S939" s="92"/>
      <c r="T939" s="93"/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T939" s="18" t="s">
        <v>139</v>
      </c>
      <c r="AU939" s="18" t="s">
        <v>86</v>
      </c>
    </row>
    <row r="940" s="13" customFormat="1">
      <c r="A940" s="13"/>
      <c r="B940" s="237"/>
      <c r="C940" s="238"/>
      <c r="D940" s="232" t="s">
        <v>141</v>
      </c>
      <c r="E940" s="239" t="s">
        <v>1</v>
      </c>
      <c r="F940" s="240" t="s">
        <v>1599</v>
      </c>
      <c r="G940" s="238"/>
      <c r="H940" s="241">
        <v>5.1600000000000001</v>
      </c>
      <c r="I940" s="242"/>
      <c r="J940" s="238"/>
      <c r="K940" s="238"/>
      <c r="L940" s="243"/>
      <c r="M940" s="244"/>
      <c r="N940" s="245"/>
      <c r="O940" s="245"/>
      <c r="P940" s="245"/>
      <c r="Q940" s="245"/>
      <c r="R940" s="245"/>
      <c r="S940" s="245"/>
      <c r="T940" s="246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7" t="s">
        <v>141</v>
      </c>
      <c r="AU940" s="247" t="s">
        <v>86</v>
      </c>
      <c r="AV940" s="13" t="s">
        <v>86</v>
      </c>
      <c r="AW940" s="13" t="s">
        <v>32</v>
      </c>
      <c r="AX940" s="13" t="s">
        <v>82</v>
      </c>
      <c r="AY940" s="247" t="s">
        <v>131</v>
      </c>
    </row>
    <row r="941" s="2" customFormat="1" ht="24.15" customHeight="1">
      <c r="A941" s="39"/>
      <c r="B941" s="40"/>
      <c r="C941" s="219" t="s">
        <v>1608</v>
      </c>
      <c r="D941" s="219" t="s">
        <v>133</v>
      </c>
      <c r="E941" s="220" t="s">
        <v>748</v>
      </c>
      <c r="F941" s="221" t="s">
        <v>749</v>
      </c>
      <c r="G941" s="222" t="s">
        <v>136</v>
      </c>
      <c r="H941" s="223">
        <v>5.1600000000000001</v>
      </c>
      <c r="I941" s="224"/>
      <c r="J941" s="225">
        <f>ROUND(I941*H941,2)</f>
        <v>0</v>
      </c>
      <c r="K941" s="221" t="s">
        <v>155</v>
      </c>
      <c r="L941" s="45"/>
      <c r="M941" s="226" t="s">
        <v>1</v>
      </c>
      <c r="N941" s="227" t="s">
        <v>42</v>
      </c>
      <c r="O941" s="92"/>
      <c r="P941" s="228">
        <f>O941*H941</f>
        <v>0</v>
      </c>
      <c r="Q941" s="228">
        <v>0</v>
      </c>
      <c r="R941" s="228">
        <f>Q941*H941</f>
        <v>0</v>
      </c>
      <c r="S941" s="228">
        <v>0</v>
      </c>
      <c r="T941" s="229">
        <f>S941*H941</f>
        <v>0</v>
      </c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R941" s="230" t="s">
        <v>137</v>
      </c>
      <c r="AT941" s="230" t="s">
        <v>133</v>
      </c>
      <c r="AU941" s="230" t="s">
        <v>86</v>
      </c>
      <c r="AY941" s="18" t="s">
        <v>131</v>
      </c>
      <c r="BE941" s="231">
        <f>IF(N941="základní",J941,0)</f>
        <v>0</v>
      </c>
      <c r="BF941" s="231">
        <f>IF(N941="snížená",J941,0)</f>
        <v>0</v>
      </c>
      <c r="BG941" s="231">
        <f>IF(N941="zákl. přenesená",J941,0)</f>
        <v>0</v>
      </c>
      <c r="BH941" s="231">
        <f>IF(N941="sníž. přenesená",J941,0)</f>
        <v>0</v>
      </c>
      <c r="BI941" s="231">
        <f>IF(N941="nulová",J941,0)</f>
        <v>0</v>
      </c>
      <c r="BJ941" s="18" t="s">
        <v>82</v>
      </c>
      <c r="BK941" s="231">
        <f>ROUND(I941*H941,2)</f>
        <v>0</v>
      </c>
      <c r="BL941" s="18" t="s">
        <v>137</v>
      </c>
      <c r="BM941" s="230" t="s">
        <v>1609</v>
      </c>
    </row>
    <row r="942" s="2" customFormat="1">
      <c r="A942" s="39"/>
      <c r="B942" s="40"/>
      <c r="C942" s="41"/>
      <c r="D942" s="232" t="s">
        <v>139</v>
      </c>
      <c r="E942" s="41"/>
      <c r="F942" s="233" t="s">
        <v>751</v>
      </c>
      <c r="G942" s="41"/>
      <c r="H942" s="41"/>
      <c r="I942" s="234"/>
      <c r="J942" s="41"/>
      <c r="K942" s="41"/>
      <c r="L942" s="45"/>
      <c r="M942" s="235"/>
      <c r="N942" s="236"/>
      <c r="O942" s="92"/>
      <c r="P942" s="92"/>
      <c r="Q942" s="92"/>
      <c r="R942" s="92"/>
      <c r="S942" s="92"/>
      <c r="T942" s="93"/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T942" s="18" t="s">
        <v>139</v>
      </c>
      <c r="AU942" s="18" t="s">
        <v>86</v>
      </c>
    </row>
    <row r="943" s="13" customFormat="1">
      <c r="A943" s="13"/>
      <c r="B943" s="237"/>
      <c r="C943" s="238"/>
      <c r="D943" s="232" t="s">
        <v>141</v>
      </c>
      <c r="E943" s="239" t="s">
        <v>1</v>
      </c>
      <c r="F943" s="240" t="s">
        <v>1599</v>
      </c>
      <c r="G943" s="238"/>
      <c r="H943" s="241">
        <v>5.1600000000000001</v>
      </c>
      <c r="I943" s="242"/>
      <c r="J943" s="238"/>
      <c r="K943" s="238"/>
      <c r="L943" s="243"/>
      <c r="M943" s="244"/>
      <c r="N943" s="245"/>
      <c r="O943" s="245"/>
      <c r="P943" s="245"/>
      <c r="Q943" s="245"/>
      <c r="R943" s="245"/>
      <c r="S943" s="245"/>
      <c r="T943" s="246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7" t="s">
        <v>141</v>
      </c>
      <c r="AU943" s="247" t="s">
        <v>86</v>
      </c>
      <c r="AV943" s="13" t="s">
        <v>86</v>
      </c>
      <c r="AW943" s="13" t="s">
        <v>32</v>
      </c>
      <c r="AX943" s="13" t="s">
        <v>82</v>
      </c>
      <c r="AY943" s="247" t="s">
        <v>131</v>
      </c>
    </row>
    <row r="944" s="2" customFormat="1" ht="24.15" customHeight="1">
      <c r="A944" s="39"/>
      <c r="B944" s="40"/>
      <c r="C944" s="219" t="s">
        <v>1610</v>
      </c>
      <c r="D944" s="219" t="s">
        <v>133</v>
      </c>
      <c r="E944" s="220" t="s">
        <v>753</v>
      </c>
      <c r="F944" s="221" t="s">
        <v>754</v>
      </c>
      <c r="G944" s="222" t="s">
        <v>136</v>
      </c>
      <c r="H944" s="223">
        <v>5.1600000000000001</v>
      </c>
      <c r="I944" s="224"/>
      <c r="J944" s="225">
        <f>ROUND(I944*H944,2)</f>
        <v>0</v>
      </c>
      <c r="K944" s="221" t="s">
        <v>155</v>
      </c>
      <c r="L944" s="45"/>
      <c r="M944" s="226" t="s">
        <v>1</v>
      </c>
      <c r="N944" s="227" t="s">
        <v>42</v>
      </c>
      <c r="O944" s="92"/>
      <c r="P944" s="228">
        <f>O944*H944</f>
        <v>0</v>
      </c>
      <c r="Q944" s="228">
        <v>0.039079999999999997</v>
      </c>
      <c r="R944" s="228">
        <f>Q944*H944</f>
        <v>0.20165279999999999</v>
      </c>
      <c r="S944" s="228">
        <v>0</v>
      </c>
      <c r="T944" s="229">
        <f>S944*H944</f>
        <v>0</v>
      </c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R944" s="230" t="s">
        <v>137</v>
      </c>
      <c r="AT944" s="230" t="s">
        <v>133</v>
      </c>
      <c r="AU944" s="230" t="s">
        <v>86</v>
      </c>
      <c r="AY944" s="18" t="s">
        <v>131</v>
      </c>
      <c r="BE944" s="231">
        <f>IF(N944="základní",J944,0)</f>
        <v>0</v>
      </c>
      <c r="BF944" s="231">
        <f>IF(N944="snížená",J944,0)</f>
        <v>0</v>
      </c>
      <c r="BG944" s="231">
        <f>IF(N944="zákl. přenesená",J944,0)</f>
        <v>0</v>
      </c>
      <c r="BH944" s="231">
        <f>IF(N944="sníž. přenesená",J944,0)</f>
        <v>0</v>
      </c>
      <c r="BI944" s="231">
        <f>IF(N944="nulová",J944,0)</f>
        <v>0</v>
      </c>
      <c r="BJ944" s="18" t="s">
        <v>82</v>
      </c>
      <c r="BK944" s="231">
        <f>ROUND(I944*H944,2)</f>
        <v>0</v>
      </c>
      <c r="BL944" s="18" t="s">
        <v>137</v>
      </c>
      <c r="BM944" s="230" t="s">
        <v>1611</v>
      </c>
    </row>
    <row r="945" s="2" customFormat="1">
      <c r="A945" s="39"/>
      <c r="B945" s="40"/>
      <c r="C945" s="41"/>
      <c r="D945" s="232" t="s">
        <v>139</v>
      </c>
      <c r="E945" s="41"/>
      <c r="F945" s="233" t="s">
        <v>754</v>
      </c>
      <c r="G945" s="41"/>
      <c r="H945" s="41"/>
      <c r="I945" s="234"/>
      <c r="J945" s="41"/>
      <c r="K945" s="41"/>
      <c r="L945" s="45"/>
      <c r="M945" s="235"/>
      <c r="N945" s="236"/>
      <c r="O945" s="92"/>
      <c r="P945" s="92"/>
      <c r="Q945" s="92"/>
      <c r="R945" s="92"/>
      <c r="S945" s="92"/>
      <c r="T945" s="93"/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T945" s="18" t="s">
        <v>139</v>
      </c>
      <c r="AU945" s="18" t="s">
        <v>86</v>
      </c>
    </row>
    <row r="946" s="13" customFormat="1">
      <c r="A946" s="13"/>
      <c r="B946" s="237"/>
      <c r="C946" s="238"/>
      <c r="D946" s="232" t="s">
        <v>141</v>
      </c>
      <c r="E946" s="239" t="s">
        <v>1</v>
      </c>
      <c r="F946" s="240" t="s">
        <v>1599</v>
      </c>
      <c r="G946" s="238"/>
      <c r="H946" s="241">
        <v>5.1600000000000001</v>
      </c>
      <c r="I946" s="242"/>
      <c r="J946" s="238"/>
      <c r="K946" s="238"/>
      <c r="L946" s="243"/>
      <c r="M946" s="244"/>
      <c r="N946" s="245"/>
      <c r="O946" s="245"/>
      <c r="P946" s="245"/>
      <c r="Q946" s="245"/>
      <c r="R946" s="245"/>
      <c r="S946" s="245"/>
      <c r="T946" s="246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7" t="s">
        <v>141</v>
      </c>
      <c r="AU946" s="247" t="s">
        <v>86</v>
      </c>
      <c r="AV946" s="13" t="s">
        <v>86</v>
      </c>
      <c r="AW946" s="13" t="s">
        <v>32</v>
      </c>
      <c r="AX946" s="13" t="s">
        <v>82</v>
      </c>
      <c r="AY946" s="247" t="s">
        <v>131</v>
      </c>
    </row>
    <row r="947" s="2" customFormat="1" ht="24.15" customHeight="1">
      <c r="A947" s="39"/>
      <c r="B947" s="40"/>
      <c r="C947" s="219" t="s">
        <v>1612</v>
      </c>
      <c r="D947" s="219" t="s">
        <v>133</v>
      </c>
      <c r="E947" s="220" t="s">
        <v>757</v>
      </c>
      <c r="F947" s="221" t="s">
        <v>1613</v>
      </c>
      <c r="G947" s="222" t="s">
        <v>136</v>
      </c>
      <c r="H947" s="223">
        <v>5.1600000000000001</v>
      </c>
      <c r="I947" s="224"/>
      <c r="J947" s="225">
        <f>ROUND(I947*H947,2)</f>
        <v>0</v>
      </c>
      <c r="K947" s="221" t="s">
        <v>155</v>
      </c>
      <c r="L947" s="45"/>
      <c r="M947" s="226" t="s">
        <v>1</v>
      </c>
      <c r="N947" s="227" t="s">
        <v>42</v>
      </c>
      <c r="O947" s="92"/>
      <c r="P947" s="228">
        <f>O947*H947</f>
        <v>0</v>
      </c>
      <c r="Q947" s="228">
        <v>0</v>
      </c>
      <c r="R947" s="228">
        <f>Q947*H947</f>
        <v>0</v>
      </c>
      <c r="S947" s="228">
        <v>0</v>
      </c>
      <c r="T947" s="229">
        <f>S947*H947</f>
        <v>0</v>
      </c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R947" s="230" t="s">
        <v>137</v>
      </c>
      <c r="AT947" s="230" t="s">
        <v>133</v>
      </c>
      <c r="AU947" s="230" t="s">
        <v>86</v>
      </c>
      <c r="AY947" s="18" t="s">
        <v>131</v>
      </c>
      <c r="BE947" s="231">
        <f>IF(N947="základní",J947,0)</f>
        <v>0</v>
      </c>
      <c r="BF947" s="231">
        <f>IF(N947="snížená",J947,0)</f>
        <v>0</v>
      </c>
      <c r="BG947" s="231">
        <f>IF(N947="zákl. přenesená",J947,0)</f>
        <v>0</v>
      </c>
      <c r="BH947" s="231">
        <f>IF(N947="sníž. přenesená",J947,0)</f>
        <v>0</v>
      </c>
      <c r="BI947" s="231">
        <f>IF(N947="nulová",J947,0)</f>
        <v>0</v>
      </c>
      <c r="BJ947" s="18" t="s">
        <v>82</v>
      </c>
      <c r="BK947" s="231">
        <f>ROUND(I947*H947,2)</f>
        <v>0</v>
      </c>
      <c r="BL947" s="18" t="s">
        <v>137</v>
      </c>
      <c r="BM947" s="230" t="s">
        <v>1614</v>
      </c>
    </row>
    <row r="948" s="2" customFormat="1">
      <c r="A948" s="39"/>
      <c r="B948" s="40"/>
      <c r="C948" s="41"/>
      <c r="D948" s="232" t="s">
        <v>139</v>
      </c>
      <c r="E948" s="41"/>
      <c r="F948" s="233" t="s">
        <v>1615</v>
      </c>
      <c r="G948" s="41"/>
      <c r="H948" s="41"/>
      <c r="I948" s="234"/>
      <c r="J948" s="41"/>
      <c r="K948" s="41"/>
      <c r="L948" s="45"/>
      <c r="M948" s="235"/>
      <c r="N948" s="236"/>
      <c r="O948" s="92"/>
      <c r="P948" s="92"/>
      <c r="Q948" s="92"/>
      <c r="R948" s="92"/>
      <c r="S948" s="92"/>
      <c r="T948" s="93"/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T948" s="18" t="s">
        <v>139</v>
      </c>
      <c r="AU948" s="18" t="s">
        <v>86</v>
      </c>
    </row>
    <row r="949" s="13" customFormat="1">
      <c r="A949" s="13"/>
      <c r="B949" s="237"/>
      <c r="C949" s="238"/>
      <c r="D949" s="232" t="s">
        <v>141</v>
      </c>
      <c r="E949" s="239" t="s">
        <v>1</v>
      </c>
      <c r="F949" s="240" t="s">
        <v>1599</v>
      </c>
      <c r="G949" s="238"/>
      <c r="H949" s="241">
        <v>5.1600000000000001</v>
      </c>
      <c r="I949" s="242"/>
      <c r="J949" s="238"/>
      <c r="K949" s="238"/>
      <c r="L949" s="243"/>
      <c r="M949" s="244"/>
      <c r="N949" s="245"/>
      <c r="O949" s="245"/>
      <c r="P949" s="245"/>
      <c r="Q949" s="245"/>
      <c r="R949" s="245"/>
      <c r="S949" s="245"/>
      <c r="T949" s="246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7" t="s">
        <v>141</v>
      </c>
      <c r="AU949" s="247" t="s">
        <v>86</v>
      </c>
      <c r="AV949" s="13" t="s">
        <v>86</v>
      </c>
      <c r="AW949" s="13" t="s">
        <v>32</v>
      </c>
      <c r="AX949" s="13" t="s">
        <v>82</v>
      </c>
      <c r="AY949" s="247" t="s">
        <v>131</v>
      </c>
    </row>
    <row r="950" s="2" customFormat="1" ht="24.15" customHeight="1">
      <c r="A950" s="39"/>
      <c r="B950" s="40"/>
      <c r="C950" s="219" t="s">
        <v>1616</v>
      </c>
      <c r="D950" s="219" t="s">
        <v>133</v>
      </c>
      <c r="E950" s="220" t="s">
        <v>761</v>
      </c>
      <c r="F950" s="221" t="s">
        <v>762</v>
      </c>
      <c r="G950" s="222" t="s">
        <v>136</v>
      </c>
      <c r="H950" s="223">
        <v>5.1600000000000001</v>
      </c>
      <c r="I950" s="224"/>
      <c r="J950" s="225">
        <f>ROUND(I950*H950,2)</f>
        <v>0</v>
      </c>
      <c r="K950" s="221" t="s">
        <v>155</v>
      </c>
      <c r="L950" s="45"/>
      <c r="M950" s="226" t="s">
        <v>1</v>
      </c>
      <c r="N950" s="227" t="s">
        <v>42</v>
      </c>
      <c r="O950" s="92"/>
      <c r="P950" s="228">
        <f>O950*H950</f>
        <v>0</v>
      </c>
      <c r="Q950" s="228">
        <v>0</v>
      </c>
      <c r="R950" s="228">
        <f>Q950*H950</f>
        <v>0</v>
      </c>
      <c r="S950" s="228">
        <v>0</v>
      </c>
      <c r="T950" s="229">
        <f>S950*H950</f>
        <v>0</v>
      </c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R950" s="230" t="s">
        <v>137</v>
      </c>
      <c r="AT950" s="230" t="s">
        <v>133</v>
      </c>
      <c r="AU950" s="230" t="s">
        <v>86</v>
      </c>
      <c r="AY950" s="18" t="s">
        <v>131</v>
      </c>
      <c r="BE950" s="231">
        <f>IF(N950="základní",J950,0)</f>
        <v>0</v>
      </c>
      <c r="BF950" s="231">
        <f>IF(N950="snížená",J950,0)</f>
        <v>0</v>
      </c>
      <c r="BG950" s="231">
        <f>IF(N950="zákl. přenesená",J950,0)</f>
        <v>0</v>
      </c>
      <c r="BH950" s="231">
        <f>IF(N950="sníž. přenesená",J950,0)</f>
        <v>0</v>
      </c>
      <c r="BI950" s="231">
        <f>IF(N950="nulová",J950,0)</f>
        <v>0</v>
      </c>
      <c r="BJ950" s="18" t="s">
        <v>82</v>
      </c>
      <c r="BK950" s="231">
        <f>ROUND(I950*H950,2)</f>
        <v>0</v>
      </c>
      <c r="BL950" s="18" t="s">
        <v>137</v>
      </c>
      <c r="BM950" s="230" t="s">
        <v>1617</v>
      </c>
    </row>
    <row r="951" s="2" customFormat="1">
      <c r="A951" s="39"/>
      <c r="B951" s="40"/>
      <c r="C951" s="41"/>
      <c r="D951" s="232" t="s">
        <v>139</v>
      </c>
      <c r="E951" s="41"/>
      <c r="F951" s="233" t="s">
        <v>764</v>
      </c>
      <c r="G951" s="41"/>
      <c r="H951" s="41"/>
      <c r="I951" s="234"/>
      <c r="J951" s="41"/>
      <c r="K951" s="41"/>
      <c r="L951" s="45"/>
      <c r="M951" s="235"/>
      <c r="N951" s="236"/>
      <c r="O951" s="92"/>
      <c r="P951" s="92"/>
      <c r="Q951" s="92"/>
      <c r="R951" s="92"/>
      <c r="S951" s="92"/>
      <c r="T951" s="93"/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T951" s="18" t="s">
        <v>139</v>
      </c>
      <c r="AU951" s="18" t="s">
        <v>86</v>
      </c>
    </row>
    <row r="952" s="13" customFormat="1">
      <c r="A952" s="13"/>
      <c r="B952" s="237"/>
      <c r="C952" s="238"/>
      <c r="D952" s="232" t="s">
        <v>141</v>
      </c>
      <c r="E952" s="239" t="s">
        <v>1</v>
      </c>
      <c r="F952" s="240" t="s">
        <v>1599</v>
      </c>
      <c r="G952" s="238"/>
      <c r="H952" s="241">
        <v>5.1600000000000001</v>
      </c>
      <c r="I952" s="242"/>
      <c r="J952" s="238"/>
      <c r="K952" s="238"/>
      <c r="L952" s="243"/>
      <c r="M952" s="244"/>
      <c r="N952" s="245"/>
      <c r="O952" s="245"/>
      <c r="P952" s="245"/>
      <c r="Q952" s="245"/>
      <c r="R952" s="245"/>
      <c r="S952" s="245"/>
      <c r="T952" s="246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7" t="s">
        <v>141</v>
      </c>
      <c r="AU952" s="247" t="s">
        <v>86</v>
      </c>
      <c r="AV952" s="13" t="s">
        <v>86</v>
      </c>
      <c r="AW952" s="13" t="s">
        <v>32</v>
      </c>
      <c r="AX952" s="13" t="s">
        <v>82</v>
      </c>
      <c r="AY952" s="247" t="s">
        <v>131</v>
      </c>
    </row>
    <row r="953" s="2" customFormat="1" ht="24.15" customHeight="1">
      <c r="A953" s="39"/>
      <c r="B953" s="40"/>
      <c r="C953" s="219" t="s">
        <v>1618</v>
      </c>
      <c r="D953" s="219" t="s">
        <v>133</v>
      </c>
      <c r="E953" s="220" t="s">
        <v>766</v>
      </c>
      <c r="F953" s="221" t="s">
        <v>767</v>
      </c>
      <c r="G953" s="222" t="s">
        <v>136</v>
      </c>
      <c r="H953" s="223">
        <v>5.1600000000000001</v>
      </c>
      <c r="I953" s="224"/>
      <c r="J953" s="225">
        <f>ROUND(I953*H953,2)</f>
        <v>0</v>
      </c>
      <c r="K953" s="221" t="s">
        <v>155</v>
      </c>
      <c r="L953" s="45"/>
      <c r="M953" s="226" t="s">
        <v>1</v>
      </c>
      <c r="N953" s="227" t="s">
        <v>42</v>
      </c>
      <c r="O953" s="92"/>
      <c r="P953" s="228">
        <f>O953*H953</f>
        <v>0</v>
      </c>
      <c r="Q953" s="228">
        <v>0.060429999999999998</v>
      </c>
      <c r="R953" s="228">
        <f>Q953*H953</f>
        <v>0.31181880000000001</v>
      </c>
      <c r="S953" s="228">
        <v>0</v>
      </c>
      <c r="T953" s="229">
        <f>S953*H953</f>
        <v>0</v>
      </c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R953" s="230" t="s">
        <v>137</v>
      </c>
      <c r="AT953" s="230" t="s">
        <v>133</v>
      </c>
      <c r="AU953" s="230" t="s">
        <v>86</v>
      </c>
      <c r="AY953" s="18" t="s">
        <v>131</v>
      </c>
      <c r="BE953" s="231">
        <f>IF(N953="základní",J953,0)</f>
        <v>0</v>
      </c>
      <c r="BF953" s="231">
        <f>IF(N953="snížená",J953,0)</f>
        <v>0</v>
      </c>
      <c r="BG953" s="231">
        <f>IF(N953="zákl. přenesená",J953,0)</f>
        <v>0</v>
      </c>
      <c r="BH953" s="231">
        <f>IF(N953="sníž. přenesená",J953,0)</f>
        <v>0</v>
      </c>
      <c r="BI953" s="231">
        <f>IF(N953="nulová",J953,0)</f>
        <v>0</v>
      </c>
      <c r="BJ953" s="18" t="s">
        <v>82</v>
      </c>
      <c r="BK953" s="231">
        <f>ROUND(I953*H953,2)</f>
        <v>0</v>
      </c>
      <c r="BL953" s="18" t="s">
        <v>137</v>
      </c>
      <c r="BM953" s="230" t="s">
        <v>1619</v>
      </c>
    </row>
    <row r="954" s="2" customFormat="1">
      <c r="A954" s="39"/>
      <c r="B954" s="40"/>
      <c r="C954" s="41"/>
      <c r="D954" s="232" t="s">
        <v>139</v>
      </c>
      <c r="E954" s="41"/>
      <c r="F954" s="233" t="s">
        <v>769</v>
      </c>
      <c r="G954" s="41"/>
      <c r="H954" s="41"/>
      <c r="I954" s="234"/>
      <c r="J954" s="41"/>
      <c r="K954" s="41"/>
      <c r="L954" s="45"/>
      <c r="M954" s="235"/>
      <c r="N954" s="236"/>
      <c r="O954" s="92"/>
      <c r="P954" s="92"/>
      <c r="Q954" s="92"/>
      <c r="R954" s="92"/>
      <c r="S954" s="92"/>
      <c r="T954" s="93"/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T954" s="18" t="s">
        <v>139</v>
      </c>
      <c r="AU954" s="18" t="s">
        <v>86</v>
      </c>
    </row>
    <row r="955" s="13" customFormat="1">
      <c r="A955" s="13"/>
      <c r="B955" s="237"/>
      <c r="C955" s="238"/>
      <c r="D955" s="232" t="s">
        <v>141</v>
      </c>
      <c r="E955" s="239" t="s">
        <v>1</v>
      </c>
      <c r="F955" s="240" t="s">
        <v>1599</v>
      </c>
      <c r="G955" s="238"/>
      <c r="H955" s="241">
        <v>5.1600000000000001</v>
      </c>
      <c r="I955" s="242"/>
      <c r="J955" s="238"/>
      <c r="K955" s="238"/>
      <c r="L955" s="243"/>
      <c r="M955" s="244"/>
      <c r="N955" s="245"/>
      <c r="O955" s="245"/>
      <c r="P955" s="245"/>
      <c r="Q955" s="245"/>
      <c r="R955" s="245"/>
      <c r="S955" s="245"/>
      <c r="T955" s="246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7" t="s">
        <v>141</v>
      </c>
      <c r="AU955" s="247" t="s">
        <v>86</v>
      </c>
      <c r="AV955" s="13" t="s">
        <v>86</v>
      </c>
      <c r="AW955" s="13" t="s">
        <v>32</v>
      </c>
      <c r="AX955" s="13" t="s">
        <v>82</v>
      </c>
      <c r="AY955" s="247" t="s">
        <v>131</v>
      </c>
    </row>
    <row r="956" s="2" customFormat="1" ht="24.15" customHeight="1">
      <c r="A956" s="39"/>
      <c r="B956" s="40"/>
      <c r="C956" s="219" t="s">
        <v>1620</v>
      </c>
      <c r="D956" s="219" t="s">
        <v>133</v>
      </c>
      <c r="E956" s="220" t="s">
        <v>771</v>
      </c>
      <c r="F956" s="221" t="s">
        <v>772</v>
      </c>
      <c r="G956" s="222" t="s">
        <v>136</v>
      </c>
      <c r="H956" s="223">
        <v>5.1600000000000001</v>
      </c>
      <c r="I956" s="224"/>
      <c r="J956" s="225">
        <f>ROUND(I956*H956,2)</f>
        <v>0</v>
      </c>
      <c r="K956" s="221" t="s">
        <v>155</v>
      </c>
      <c r="L956" s="45"/>
      <c r="M956" s="226" t="s">
        <v>1</v>
      </c>
      <c r="N956" s="227" t="s">
        <v>42</v>
      </c>
      <c r="O956" s="92"/>
      <c r="P956" s="228">
        <f>O956*H956</f>
        <v>0</v>
      </c>
      <c r="Q956" s="228">
        <v>0</v>
      </c>
      <c r="R956" s="228">
        <f>Q956*H956</f>
        <v>0</v>
      </c>
      <c r="S956" s="228">
        <v>0</v>
      </c>
      <c r="T956" s="229">
        <f>S956*H956</f>
        <v>0</v>
      </c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R956" s="230" t="s">
        <v>137</v>
      </c>
      <c r="AT956" s="230" t="s">
        <v>133</v>
      </c>
      <c r="AU956" s="230" t="s">
        <v>86</v>
      </c>
      <c r="AY956" s="18" t="s">
        <v>131</v>
      </c>
      <c r="BE956" s="231">
        <f>IF(N956="základní",J956,0)</f>
        <v>0</v>
      </c>
      <c r="BF956" s="231">
        <f>IF(N956="snížená",J956,0)</f>
        <v>0</v>
      </c>
      <c r="BG956" s="231">
        <f>IF(N956="zákl. přenesená",J956,0)</f>
        <v>0</v>
      </c>
      <c r="BH956" s="231">
        <f>IF(N956="sníž. přenesená",J956,0)</f>
        <v>0</v>
      </c>
      <c r="BI956" s="231">
        <f>IF(N956="nulová",J956,0)</f>
        <v>0</v>
      </c>
      <c r="BJ956" s="18" t="s">
        <v>82</v>
      </c>
      <c r="BK956" s="231">
        <f>ROUND(I956*H956,2)</f>
        <v>0</v>
      </c>
      <c r="BL956" s="18" t="s">
        <v>137</v>
      </c>
      <c r="BM956" s="230" t="s">
        <v>1621</v>
      </c>
    </row>
    <row r="957" s="2" customFormat="1">
      <c r="A957" s="39"/>
      <c r="B957" s="40"/>
      <c r="C957" s="41"/>
      <c r="D957" s="232" t="s">
        <v>139</v>
      </c>
      <c r="E957" s="41"/>
      <c r="F957" s="233" t="s">
        <v>774</v>
      </c>
      <c r="G957" s="41"/>
      <c r="H957" s="41"/>
      <c r="I957" s="234"/>
      <c r="J957" s="41"/>
      <c r="K957" s="41"/>
      <c r="L957" s="45"/>
      <c r="M957" s="235"/>
      <c r="N957" s="236"/>
      <c r="O957" s="92"/>
      <c r="P957" s="92"/>
      <c r="Q957" s="92"/>
      <c r="R957" s="92"/>
      <c r="S957" s="92"/>
      <c r="T957" s="93"/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T957" s="18" t="s">
        <v>139</v>
      </c>
      <c r="AU957" s="18" t="s">
        <v>86</v>
      </c>
    </row>
    <row r="958" s="13" customFormat="1">
      <c r="A958" s="13"/>
      <c r="B958" s="237"/>
      <c r="C958" s="238"/>
      <c r="D958" s="232" t="s">
        <v>141</v>
      </c>
      <c r="E958" s="239" t="s">
        <v>1</v>
      </c>
      <c r="F958" s="240" t="s">
        <v>1599</v>
      </c>
      <c r="G958" s="238"/>
      <c r="H958" s="241">
        <v>5.1600000000000001</v>
      </c>
      <c r="I958" s="242"/>
      <c r="J958" s="238"/>
      <c r="K958" s="238"/>
      <c r="L958" s="243"/>
      <c r="M958" s="244"/>
      <c r="N958" s="245"/>
      <c r="O958" s="245"/>
      <c r="P958" s="245"/>
      <c r="Q958" s="245"/>
      <c r="R958" s="245"/>
      <c r="S958" s="245"/>
      <c r="T958" s="246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7" t="s">
        <v>141</v>
      </c>
      <c r="AU958" s="247" t="s">
        <v>86</v>
      </c>
      <c r="AV958" s="13" t="s">
        <v>86</v>
      </c>
      <c r="AW958" s="13" t="s">
        <v>32</v>
      </c>
      <c r="AX958" s="13" t="s">
        <v>82</v>
      </c>
      <c r="AY958" s="247" t="s">
        <v>131</v>
      </c>
    </row>
    <row r="959" s="2" customFormat="1" ht="24.15" customHeight="1">
      <c r="A959" s="39"/>
      <c r="B959" s="40"/>
      <c r="C959" s="219" t="s">
        <v>1622</v>
      </c>
      <c r="D959" s="219" t="s">
        <v>133</v>
      </c>
      <c r="E959" s="220" t="s">
        <v>776</v>
      </c>
      <c r="F959" s="221" t="s">
        <v>777</v>
      </c>
      <c r="G959" s="222" t="s">
        <v>136</v>
      </c>
      <c r="H959" s="223">
        <v>5.1600000000000001</v>
      </c>
      <c r="I959" s="224"/>
      <c r="J959" s="225">
        <f>ROUND(I959*H959,2)</f>
        <v>0</v>
      </c>
      <c r="K959" s="221" t="s">
        <v>155</v>
      </c>
      <c r="L959" s="45"/>
      <c r="M959" s="226" t="s">
        <v>1</v>
      </c>
      <c r="N959" s="227" t="s">
        <v>42</v>
      </c>
      <c r="O959" s="92"/>
      <c r="P959" s="228">
        <f>O959*H959</f>
        <v>0</v>
      </c>
      <c r="Q959" s="228">
        <v>0</v>
      </c>
      <c r="R959" s="228">
        <f>Q959*H959</f>
        <v>0</v>
      </c>
      <c r="S959" s="228">
        <v>0</v>
      </c>
      <c r="T959" s="229">
        <f>S959*H959</f>
        <v>0</v>
      </c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R959" s="230" t="s">
        <v>137</v>
      </c>
      <c r="AT959" s="230" t="s">
        <v>133</v>
      </c>
      <c r="AU959" s="230" t="s">
        <v>86</v>
      </c>
      <c r="AY959" s="18" t="s">
        <v>131</v>
      </c>
      <c r="BE959" s="231">
        <f>IF(N959="základní",J959,0)</f>
        <v>0</v>
      </c>
      <c r="BF959" s="231">
        <f>IF(N959="snížená",J959,0)</f>
        <v>0</v>
      </c>
      <c r="BG959" s="231">
        <f>IF(N959="zákl. přenesená",J959,0)</f>
        <v>0</v>
      </c>
      <c r="BH959" s="231">
        <f>IF(N959="sníž. přenesená",J959,0)</f>
        <v>0</v>
      </c>
      <c r="BI959" s="231">
        <f>IF(N959="nulová",J959,0)</f>
        <v>0</v>
      </c>
      <c r="BJ959" s="18" t="s">
        <v>82</v>
      </c>
      <c r="BK959" s="231">
        <f>ROUND(I959*H959,2)</f>
        <v>0</v>
      </c>
      <c r="BL959" s="18" t="s">
        <v>137</v>
      </c>
      <c r="BM959" s="230" t="s">
        <v>1623</v>
      </c>
    </row>
    <row r="960" s="2" customFormat="1">
      <c r="A960" s="39"/>
      <c r="B960" s="40"/>
      <c r="C960" s="41"/>
      <c r="D960" s="232" t="s">
        <v>139</v>
      </c>
      <c r="E960" s="41"/>
      <c r="F960" s="233" t="s">
        <v>779</v>
      </c>
      <c r="G960" s="41"/>
      <c r="H960" s="41"/>
      <c r="I960" s="234"/>
      <c r="J960" s="41"/>
      <c r="K960" s="41"/>
      <c r="L960" s="45"/>
      <c r="M960" s="235"/>
      <c r="N960" s="236"/>
      <c r="O960" s="92"/>
      <c r="P960" s="92"/>
      <c r="Q960" s="92"/>
      <c r="R960" s="92"/>
      <c r="S960" s="92"/>
      <c r="T960" s="93"/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T960" s="18" t="s">
        <v>139</v>
      </c>
      <c r="AU960" s="18" t="s">
        <v>86</v>
      </c>
    </row>
    <row r="961" s="13" customFormat="1">
      <c r="A961" s="13"/>
      <c r="B961" s="237"/>
      <c r="C961" s="238"/>
      <c r="D961" s="232" t="s">
        <v>141</v>
      </c>
      <c r="E961" s="239" t="s">
        <v>1</v>
      </c>
      <c r="F961" s="240" t="s">
        <v>1599</v>
      </c>
      <c r="G961" s="238"/>
      <c r="H961" s="241">
        <v>5.1600000000000001</v>
      </c>
      <c r="I961" s="242"/>
      <c r="J961" s="238"/>
      <c r="K961" s="238"/>
      <c r="L961" s="243"/>
      <c r="M961" s="244"/>
      <c r="N961" s="245"/>
      <c r="O961" s="245"/>
      <c r="P961" s="245"/>
      <c r="Q961" s="245"/>
      <c r="R961" s="245"/>
      <c r="S961" s="245"/>
      <c r="T961" s="246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7" t="s">
        <v>141</v>
      </c>
      <c r="AU961" s="247" t="s">
        <v>86</v>
      </c>
      <c r="AV961" s="13" t="s">
        <v>86</v>
      </c>
      <c r="AW961" s="13" t="s">
        <v>32</v>
      </c>
      <c r="AX961" s="13" t="s">
        <v>82</v>
      </c>
      <c r="AY961" s="247" t="s">
        <v>131</v>
      </c>
    </row>
    <row r="962" s="2" customFormat="1" ht="24.15" customHeight="1">
      <c r="A962" s="39"/>
      <c r="B962" s="40"/>
      <c r="C962" s="219" t="s">
        <v>1624</v>
      </c>
      <c r="D962" s="219" t="s">
        <v>133</v>
      </c>
      <c r="E962" s="220" t="s">
        <v>781</v>
      </c>
      <c r="F962" s="221" t="s">
        <v>782</v>
      </c>
      <c r="G962" s="222" t="s">
        <v>136</v>
      </c>
      <c r="H962" s="223">
        <v>5.1600000000000001</v>
      </c>
      <c r="I962" s="224"/>
      <c r="J962" s="225">
        <f>ROUND(I962*H962,2)</f>
        <v>0</v>
      </c>
      <c r="K962" s="221" t="s">
        <v>155</v>
      </c>
      <c r="L962" s="45"/>
      <c r="M962" s="226" t="s">
        <v>1</v>
      </c>
      <c r="N962" s="227" t="s">
        <v>42</v>
      </c>
      <c r="O962" s="92"/>
      <c r="P962" s="228">
        <f>O962*H962</f>
        <v>0</v>
      </c>
      <c r="Q962" s="228">
        <v>0.0015299999999999999</v>
      </c>
      <c r="R962" s="228">
        <f>Q962*H962</f>
        <v>0.0078948000000000004</v>
      </c>
      <c r="S962" s="228">
        <v>0</v>
      </c>
      <c r="T962" s="229">
        <f>S962*H962</f>
        <v>0</v>
      </c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R962" s="230" t="s">
        <v>137</v>
      </c>
      <c r="AT962" s="230" t="s">
        <v>133</v>
      </c>
      <c r="AU962" s="230" t="s">
        <v>86</v>
      </c>
      <c r="AY962" s="18" t="s">
        <v>131</v>
      </c>
      <c r="BE962" s="231">
        <f>IF(N962="základní",J962,0)</f>
        <v>0</v>
      </c>
      <c r="BF962" s="231">
        <f>IF(N962="snížená",J962,0)</f>
        <v>0</v>
      </c>
      <c r="BG962" s="231">
        <f>IF(N962="zákl. přenesená",J962,0)</f>
        <v>0</v>
      </c>
      <c r="BH962" s="231">
        <f>IF(N962="sníž. přenesená",J962,0)</f>
        <v>0</v>
      </c>
      <c r="BI962" s="231">
        <f>IF(N962="nulová",J962,0)</f>
        <v>0</v>
      </c>
      <c r="BJ962" s="18" t="s">
        <v>82</v>
      </c>
      <c r="BK962" s="231">
        <f>ROUND(I962*H962,2)</f>
        <v>0</v>
      </c>
      <c r="BL962" s="18" t="s">
        <v>137</v>
      </c>
      <c r="BM962" s="230" t="s">
        <v>1625</v>
      </c>
    </row>
    <row r="963" s="2" customFormat="1">
      <c r="A963" s="39"/>
      <c r="B963" s="40"/>
      <c r="C963" s="41"/>
      <c r="D963" s="232" t="s">
        <v>139</v>
      </c>
      <c r="E963" s="41"/>
      <c r="F963" s="233" t="s">
        <v>784</v>
      </c>
      <c r="G963" s="41"/>
      <c r="H963" s="41"/>
      <c r="I963" s="234"/>
      <c r="J963" s="41"/>
      <c r="K963" s="41"/>
      <c r="L963" s="45"/>
      <c r="M963" s="235"/>
      <c r="N963" s="236"/>
      <c r="O963" s="92"/>
      <c r="P963" s="92"/>
      <c r="Q963" s="92"/>
      <c r="R963" s="92"/>
      <c r="S963" s="92"/>
      <c r="T963" s="93"/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T963" s="18" t="s">
        <v>139</v>
      </c>
      <c r="AU963" s="18" t="s">
        <v>86</v>
      </c>
    </row>
    <row r="964" s="13" customFormat="1">
      <c r="A964" s="13"/>
      <c r="B964" s="237"/>
      <c r="C964" s="238"/>
      <c r="D964" s="232" t="s">
        <v>141</v>
      </c>
      <c r="E964" s="239" t="s">
        <v>1</v>
      </c>
      <c r="F964" s="240" t="s">
        <v>1599</v>
      </c>
      <c r="G964" s="238"/>
      <c r="H964" s="241">
        <v>5.1600000000000001</v>
      </c>
      <c r="I964" s="242"/>
      <c r="J964" s="238"/>
      <c r="K964" s="238"/>
      <c r="L964" s="243"/>
      <c r="M964" s="244"/>
      <c r="N964" s="245"/>
      <c r="O964" s="245"/>
      <c r="P964" s="245"/>
      <c r="Q964" s="245"/>
      <c r="R964" s="245"/>
      <c r="S964" s="245"/>
      <c r="T964" s="246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7" t="s">
        <v>141</v>
      </c>
      <c r="AU964" s="247" t="s">
        <v>86</v>
      </c>
      <c r="AV964" s="13" t="s">
        <v>86</v>
      </c>
      <c r="AW964" s="13" t="s">
        <v>32</v>
      </c>
      <c r="AX964" s="13" t="s">
        <v>82</v>
      </c>
      <c r="AY964" s="247" t="s">
        <v>131</v>
      </c>
    </row>
    <row r="965" s="2" customFormat="1" ht="24.15" customHeight="1">
      <c r="A965" s="39"/>
      <c r="B965" s="40"/>
      <c r="C965" s="219" t="s">
        <v>1626</v>
      </c>
      <c r="D965" s="219" t="s">
        <v>133</v>
      </c>
      <c r="E965" s="220" t="s">
        <v>786</v>
      </c>
      <c r="F965" s="221" t="s">
        <v>787</v>
      </c>
      <c r="G965" s="222" t="s">
        <v>136</v>
      </c>
      <c r="H965" s="223">
        <v>5.1600000000000001</v>
      </c>
      <c r="I965" s="224"/>
      <c r="J965" s="225">
        <f>ROUND(I965*H965,2)</f>
        <v>0</v>
      </c>
      <c r="K965" s="221" t="s">
        <v>155</v>
      </c>
      <c r="L965" s="45"/>
      <c r="M965" s="226" t="s">
        <v>1</v>
      </c>
      <c r="N965" s="227" t="s">
        <v>42</v>
      </c>
      <c r="O965" s="92"/>
      <c r="P965" s="228">
        <f>O965*H965</f>
        <v>0</v>
      </c>
      <c r="Q965" s="228">
        <v>0</v>
      </c>
      <c r="R965" s="228">
        <f>Q965*H965</f>
        <v>0</v>
      </c>
      <c r="S965" s="228">
        <v>0</v>
      </c>
      <c r="T965" s="229">
        <f>S965*H965</f>
        <v>0</v>
      </c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R965" s="230" t="s">
        <v>137</v>
      </c>
      <c r="AT965" s="230" t="s">
        <v>133</v>
      </c>
      <c r="AU965" s="230" t="s">
        <v>86</v>
      </c>
      <c r="AY965" s="18" t="s">
        <v>131</v>
      </c>
      <c r="BE965" s="231">
        <f>IF(N965="základní",J965,0)</f>
        <v>0</v>
      </c>
      <c r="BF965" s="231">
        <f>IF(N965="snížená",J965,0)</f>
        <v>0</v>
      </c>
      <c r="BG965" s="231">
        <f>IF(N965="zákl. přenesená",J965,0)</f>
        <v>0</v>
      </c>
      <c r="BH965" s="231">
        <f>IF(N965="sníž. přenesená",J965,0)</f>
        <v>0</v>
      </c>
      <c r="BI965" s="231">
        <f>IF(N965="nulová",J965,0)</f>
        <v>0</v>
      </c>
      <c r="BJ965" s="18" t="s">
        <v>82</v>
      </c>
      <c r="BK965" s="231">
        <f>ROUND(I965*H965,2)</f>
        <v>0</v>
      </c>
      <c r="BL965" s="18" t="s">
        <v>137</v>
      </c>
      <c r="BM965" s="230" t="s">
        <v>1627</v>
      </c>
    </row>
    <row r="966" s="2" customFormat="1">
      <c r="A966" s="39"/>
      <c r="B966" s="40"/>
      <c r="C966" s="41"/>
      <c r="D966" s="232" t="s">
        <v>139</v>
      </c>
      <c r="E966" s="41"/>
      <c r="F966" s="233" t="s">
        <v>789</v>
      </c>
      <c r="G966" s="41"/>
      <c r="H966" s="41"/>
      <c r="I966" s="234"/>
      <c r="J966" s="41"/>
      <c r="K966" s="41"/>
      <c r="L966" s="45"/>
      <c r="M966" s="235"/>
      <c r="N966" s="236"/>
      <c r="O966" s="92"/>
      <c r="P966" s="92"/>
      <c r="Q966" s="92"/>
      <c r="R966" s="92"/>
      <c r="S966" s="92"/>
      <c r="T966" s="93"/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T966" s="18" t="s">
        <v>139</v>
      </c>
      <c r="AU966" s="18" t="s">
        <v>86</v>
      </c>
    </row>
    <row r="967" s="13" customFormat="1">
      <c r="A967" s="13"/>
      <c r="B967" s="237"/>
      <c r="C967" s="238"/>
      <c r="D967" s="232" t="s">
        <v>141</v>
      </c>
      <c r="E967" s="239" t="s">
        <v>1</v>
      </c>
      <c r="F967" s="240" t="s">
        <v>1599</v>
      </c>
      <c r="G967" s="238"/>
      <c r="H967" s="241">
        <v>5.1600000000000001</v>
      </c>
      <c r="I967" s="242"/>
      <c r="J967" s="238"/>
      <c r="K967" s="238"/>
      <c r="L967" s="243"/>
      <c r="M967" s="244"/>
      <c r="N967" s="245"/>
      <c r="O967" s="245"/>
      <c r="P967" s="245"/>
      <c r="Q967" s="245"/>
      <c r="R967" s="245"/>
      <c r="S967" s="245"/>
      <c r="T967" s="246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47" t="s">
        <v>141</v>
      </c>
      <c r="AU967" s="247" t="s">
        <v>86</v>
      </c>
      <c r="AV967" s="13" t="s">
        <v>86</v>
      </c>
      <c r="AW967" s="13" t="s">
        <v>32</v>
      </c>
      <c r="AX967" s="13" t="s">
        <v>82</v>
      </c>
      <c r="AY967" s="247" t="s">
        <v>131</v>
      </c>
    </row>
    <row r="968" s="2" customFormat="1" ht="24.15" customHeight="1">
      <c r="A968" s="39"/>
      <c r="B968" s="40"/>
      <c r="C968" s="219" t="s">
        <v>1628</v>
      </c>
      <c r="D968" s="219" t="s">
        <v>133</v>
      </c>
      <c r="E968" s="220" t="s">
        <v>791</v>
      </c>
      <c r="F968" s="221" t="s">
        <v>792</v>
      </c>
      <c r="G968" s="222" t="s">
        <v>136</v>
      </c>
      <c r="H968" s="223">
        <v>5.1600000000000001</v>
      </c>
      <c r="I968" s="224"/>
      <c r="J968" s="225">
        <f>ROUND(I968*H968,2)</f>
        <v>0</v>
      </c>
      <c r="K968" s="221" t="s">
        <v>155</v>
      </c>
      <c r="L968" s="45"/>
      <c r="M968" s="226" t="s">
        <v>1</v>
      </c>
      <c r="N968" s="227" t="s">
        <v>42</v>
      </c>
      <c r="O968" s="92"/>
      <c r="P968" s="228">
        <f>O968*H968</f>
        <v>0</v>
      </c>
      <c r="Q968" s="228">
        <v>0</v>
      </c>
      <c r="R968" s="228">
        <f>Q968*H968</f>
        <v>0</v>
      </c>
      <c r="S968" s="228">
        <v>0</v>
      </c>
      <c r="T968" s="229">
        <f>S968*H968</f>
        <v>0</v>
      </c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R968" s="230" t="s">
        <v>137</v>
      </c>
      <c r="AT968" s="230" t="s">
        <v>133</v>
      </c>
      <c r="AU968" s="230" t="s">
        <v>86</v>
      </c>
      <c r="AY968" s="18" t="s">
        <v>131</v>
      </c>
      <c r="BE968" s="231">
        <f>IF(N968="základní",J968,0)</f>
        <v>0</v>
      </c>
      <c r="BF968" s="231">
        <f>IF(N968="snížená",J968,0)</f>
        <v>0</v>
      </c>
      <c r="BG968" s="231">
        <f>IF(N968="zákl. přenesená",J968,0)</f>
        <v>0</v>
      </c>
      <c r="BH968" s="231">
        <f>IF(N968="sníž. přenesená",J968,0)</f>
        <v>0</v>
      </c>
      <c r="BI968" s="231">
        <f>IF(N968="nulová",J968,0)</f>
        <v>0</v>
      </c>
      <c r="BJ968" s="18" t="s">
        <v>82</v>
      </c>
      <c r="BK968" s="231">
        <f>ROUND(I968*H968,2)</f>
        <v>0</v>
      </c>
      <c r="BL968" s="18" t="s">
        <v>137</v>
      </c>
      <c r="BM968" s="230" t="s">
        <v>1629</v>
      </c>
    </row>
    <row r="969" s="2" customFormat="1">
      <c r="A969" s="39"/>
      <c r="B969" s="40"/>
      <c r="C969" s="41"/>
      <c r="D969" s="232" t="s">
        <v>139</v>
      </c>
      <c r="E969" s="41"/>
      <c r="F969" s="233" t="s">
        <v>794</v>
      </c>
      <c r="G969" s="41"/>
      <c r="H969" s="41"/>
      <c r="I969" s="234"/>
      <c r="J969" s="41"/>
      <c r="K969" s="41"/>
      <c r="L969" s="45"/>
      <c r="M969" s="235"/>
      <c r="N969" s="236"/>
      <c r="O969" s="92"/>
      <c r="P969" s="92"/>
      <c r="Q969" s="92"/>
      <c r="R969" s="92"/>
      <c r="S969" s="92"/>
      <c r="T969" s="93"/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T969" s="18" t="s">
        <v>139</v>
      </c>
      <c r="AU969" s="18" t="s">
        <v>86</v>
      </c>
    </row>
    <row r="970" s="13" customFormat="1">
      <c r="A970" s="13"/>
      <c r="B970" s="237"/>
      <c r="C970" s="238"/>
      <c r="D970" s="232" t="s">
        <v>141</v>
      </c>
      <c r="E970" s="239" t="s">
        <v>1</v>
      </c>
      <c r="F970" s="240" t="s">
        <v>1599</v>
      </c>
      <c r="G970" s="238"/>
      <c r="H970" s="241">
        <v>5.1600000000000001</v>
      </c>
      <c r="I970" s="242"/>
      <c r="J970" s="238"/>
      <c r="K970" s="238"/>
      <c r="L970" s="243"/>
      <c r="M970" s="244"/>
      <c r="N970" s="245"/>
      <c r="O970" s="245"/>
      <c r="P970" s="245"/>
      <c r="Q970" s="245"/>
      <c r="R970" s="245"/>
      <c r="S970" s="245"/>
      <c r="T970" s="246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7" t="s">
        <v>141</v>
      </c>
      <c r="AU970" s="247" t="s">
        <v>86</v>
      </c>
      <c r="AV970" s="13" t="s">
        <v>86</v>
      </c>
      <c r="AW970" s="13" t="s">
        <v>32</v>
      </c>
      <c r="AX970" s="13" t="s">
        <v>82</v>
      </c>
      <c r="AY970" s="247" t="s">
        <v>131</v>
      </c>
    </row>
    <row r="971" s="2" customFormat="1" ht="24.15" customHeight="1">
      <c r="A971" s="39"/>
      <c r="B971" s="40"/>
      <c r="C971" s="219" t="s">
        <v>1630</v>
      </c>
      <c r="D971" s="219" t="s">
        <v>133</v>
      </c>
      <c r="E971" s="220" t="s">
        <v>796</v>
      </c>
      <c r="F971" s="221" t="s">
        <v>797</v>
      </c>
      <c r="G971" s="222" t="s">
        <v>136</v>
      </c>
      <c r="H971" s="223">
        <v>8.1600000000000001</v>
      </c>
      <c r="I971" s="224"/>
      <c r="J971" s="225">
        <f>ROUND(I971*H971,2)</f>
        <v>0</v>
      </c>
      <c r="K971" s="221" t="s">
        <v>155</v>
      </c>
      <c r="L971" s="45"/>
      <c r="M971" s="226" t="s">
        <v>1</v>
      </c>
      <c r="N971" s="227" t="s">
        <v>42</v>
      </c>
      <c r="O971" s="92"/>
      <c r="P971" s="228">
        <f>O971*H971</f>
        <v>0</v>
      </c>
      <c r="Q971" s="228">
        <v>0.0020999999999999999</v>
      </c>
      <c r="R971" s="228">
        <f>Q971*H971</f>
        <v>0.017135999999999998</v>
      </c>
      <c r="S971" s="228">
        <v>0</v>
      </c>
      <c r="T971" s="229">
        <f>S971*H971</f>
        <v>0</v>
      </c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R971" s="230" t="s">
        <v>137</v>
      </c>
      <c r="AT971" s="230" t="s">
        <v>133</v>
      </c>
      <c r="AU971" s="230" t="s">
        <v>86</v>
      </c>
      <c r="AY971" s="18" t="s">
        <v>131</v>
      </c>
      <c r="BE971" s="231">
        <f>IF(N971="základní",J971,0)</f>
        <v>0</v>
      </c>
      <c r="BF971" s="231">
        <f>IF(N971="snížená",J971,0)</f>
        <v>0</v>
      </c>
      <c r="BG971" s="231">
        <f>IF(N971="zákl. přenesená",J971,0)</f>
        <v>0</v>
      </c>
      <c r="BH971" s="231">
        <f>IF(N971="sníž. přenesená",J971,0)</f>
        <v>0</v>
      </c>
      <c r="BI971" s="231">
        <f>IF(N971="nulová",J971,0)</f>
        <v>0</v>
      </c>
      <c r="BJ971" s="18" t="s">
        <v>82</v>
      </c>
      <c r="BK971" s="231">
        <f>ROUND(I971*H971,2)</f>
        <v>0</v>
      </c>
      <c r="BL971" s="18" t="s">
        <v>137</v>
      </c>
      <c r="BM971" s="230" t="s">
        <v>1631</v>
      </c>
    </row>
    <row r="972" s="2" customFormat="1">
      <c r="A972" s="39"/>
      <c r="B972" s="40"/>
      <c r="C972" s="41"/>
      <c r="D972" s="232" t="s">
        <v>139</v>
      </c>
      <c r="E972" s="41"/>
      <c r="F972" s="233" t="s">
        <v>799</v>
      </c>
      <c r="G972" s="41"/>
      <c r="H972" s="41"/>
      <c r="I972" s="234"/>
      <c r="J972" s="41"/>
      <c r="K972" s="41"/>
      <c r="L972" s="45"/>
      <c r="M972" s="235"/>
      <c r="N972" s="236"/>
      <c r="O972" s="92"/>
      <c r="P972" s="92"/>
      <c r="Q972" s="92"/>
      <c r="R972" s="92"/>
      <c r="S972" s="92"/>
      <c r="T972" s="93"/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T972" s="18" t="s">
        <v>139</v>
      </c>
      <c r="AU972" s="18" t="s">
        <v>86</v>
      </c>
    </row>
    <row r="973" s="13" customFormat="1">
      <c r="A973" s="13"/>
      <c r="B973" s="237"/>
      <c r="C973" s="238"/>
      <c r="D973" s="232" t="s">
        <v>141</v>
      </c>
      <c r="E973" s="239" t="s">
        <v>1</v>
      </c>
      <c r="F973" s="240" t="s">
        <v>1599</v>
      </c>
      <c r="G973" s="238"/>
      <c r="H973" s="241">
        <v>5.1600000000000001</v>
      </c>
      <c r="I973" s="242"/>
      <c r="J973" s="238"/>
      <c r="K973" s="238"/>
      <c r="L973" s="243"/>
      <c r="M973" s="244"/>
      <c r="N973" s="245"/>
      <c r="O973" s="245"/>
      <c r="P973" s="245"/>
      <c r="Q973" s="245"/>
      <c r="R973" s="245"/>
      <c r="S973" s="245"/>
      <c r="T973" s="246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47" t="s">
        <v>141</v>
      </c>
      <c r="AU973" s="247" t="s">
        <v>86</v>
      </c>
      <c r="AV973" s="13" t="s">
        <v>86</v>
      </c>
      <c r="AW973" s="13" t="s">
        <v>32</v>
      </c>
      <c r="AX973" s="13" t="s">
        <v>77</v>
      </c>
      <c r="AY973" s="247" t="s">
        <v>131</v>
      </c>
    </row>
    <row r="974" s="13" customFormat="1">
      <c r="A974" s="13"/>
      <c r="B974" s="237"/>
      <c r="C974" s="238"/>
      <c r="D974" s="232" t="s">
        <v>141</v>
      </c>
      <c r="E974" s="239" t="s">
        <v>1</v>
      </c>
      <c r="F974" s="240" t="s">
        <v>1632</v>
      </c>
      <c r="G974" s="238"/>
      <c r="H974" s="241">
        <v>3</v>
      </c>
      <c r="I974" s="242"/>
      <c r="J974" s="238"/>
      <c r="K974" s="238"/>
      <c r="L974" s="243"/>
      <c r="M974" s="244"/>
      <c r="N974" s="245"/>
      <c r="O974" s="245"/>
      <c r="P974" s="245"/>
      <c r="Q974" s="245"/>
      <c r="R974" s="245"/>
      <c r="S974" s="245"/>
      <c r="T974" s="246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7" t="s">
        <v>141</v>
      </c>
      <c r="AU974" s="247" t="s">
        <v>86</v>
      </c>
      <c r="AV974" s="13" t="s">
        <v>86</v>
      </c>
      <c r="AW974" s="13" t="s">
        <v>32</v>
      </c>
      <c r="AX974" s="13" t="s">
        <v>77</v>
      </c>
      <c r="AY974" s="247" t="s">
        <v>131</v>
      </c>
    </row>
    <row r="975" s="14" customFormat="1">
      <c r="A975" s="14"/>
      <c r="B975" s="248"/>
      <c r="C975" s="249"/>
      <c r="D975" s="232" t="s">
        <v>141</v>
      </c>
      <c r="E975" s="250" t="s">
        <v>1</v>
      </c>
      <c r="F975" s="251" t="s">
        <v>159</v>
      </c>
      <c r="G975" s="249"/>
      <c r="H975" s="252">
        <v>8.1600000000000001</v>
      </c>
      <c r="I975" s="253"/>
      <c r="J975" s="249"/>
      <c r="K975" s="249"/>
      <c r="L975" s="254"/>
      <c r="M975" s="255"/>
      <c r="N975" s="256"/>
      <c r="O975" s="256"/>
      <c r="P975" s="256"/>
      <c r="Q975" s="256"/>
      <c r="R975" s="256"/>
      <c r="S975" s="256"/>
      <c r="T975" s="257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8" t="s">
        <v>141</v>
      </c>
      <c r="AU975" s="258" t="s">
        <v>86</v>
      </c>
      <c r="AV975" s="14" t="s">
        <v>137</v>
      </c>
      <c r="AW975" s="14" t="s">
        <v>32</v>
      </c>
      <c r="AX975" s="14" t="s">
        <v>82</v>
      </c>
      <c r="AY975" s="258" t="s">
        <v>131</v>
      </c>
    </row>
    <row r="976" s="2" customFormat="1" ht="24.15" customHeight="1">
      <c r="A976" s="39"/>
      <c r="B976" s="40"/>
      <c r="C976" s="219" t="s">
        <v>1633</v>
      </c>
      <c r="D976" s="219" t="s">
        <v>133</v>
      </c>
      <c r="E976" s="220" t="s">
        <v>803</v>
      </c>
      <c r="F976" s="221" t="s">
        <v>804</v>
      </c>
      <c r="G976" s="222" t="s">
        <v>136</v>
      </c>
      <c r="H976" s="223">
        <v>8.1600000000000001</v>
      </c>
      <c r="I976" s="224"/>
      <c r="J976" s="225">
        <f>ROUND(I976*H976,2)</f>
        <v>0</v>
      </c>
      <c r="K976" s="221" t="s">
        <v>155</v>
      </c>
      <c r="L976" s="45"/>
      <c r="M976" s="226" t="s">
        <v>1</v>
      </c>
      <c r="N976" s="227" t="s">
        <v>42</v>
      </c>
      <c r="O976" s="92"/>
      <c r="P976" s="228">
        <f>O976*H976</f>
        <v>0</v>
      </c>
      <c r="Q976" s="228">
        <v>0</v>
      </c>
      <c r="R976" s="228">
        <f>Q976*H976</f>
        <v>0</v>
      </c>
      <c r="S976" s="228">
        <v>0</v>
      </c>
      <c r="T976" s="229">
        <f>S976*H976</f>
        <v>0</v>
      </c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R976" s="230" t="s">
        <v>137</v>
      </c>
      <c r="AT976" s="230" t="s">
        <v>133</v>
      </c>
      <c r="AU976" s="230" t="s">
        <v>86</v>
      </c>
      <c r="AY976" s="18" t="s">
        <v>131</v>
      </c>
      <c r="BE976" s="231">
        <f>IF(N976="základní",J976,0)</f>
        <v>0</v>
      </c>
      <c r="BF976" s="231">
        <f>IF(N976="snížená",J976,0)</f>
        <v>0</v>
      </c>
      <c r="BG976" s="231">
        <f>IF(N976="zákl. přenesená",J976,0)</f>
        <v>0</v>
      </c>
      <c r="BH976" s="231">
        <f>IF(N976="sníž. přenesená",J976,0)</f>
        <v>0</v>
      </c>
      <c r="BI976" s="231">
        <f>IF(N976="nulová",J976,0)</f>
        <v>0</v>
      </c>
      <c r="BJ976" s="18" t="s">
        <v>82</v>
      </c>
      <c r="BK976" s="231">
        <f>ROUND(I976*H976,2)</f>
        <v>0</v>
      </c>
      <c r="BL976" s="18" t="s">
        <v>137</v>
      </c>
      <c r="BM976" s="230" t="s">
        <v>1634</v>
      </c>
    </row>
    <row r="977" s="2" customFormat="1">
      <c r="A977" s="39"/>
      <c r="B977" s="40"/>
      <c r="C977" s="41"/>
      <c r="D977" s="232" t="s">
        <v>139</v>
      </c>
      <c r="E977" s="41"/>
      <c r="F977" s="233" t="s">
        <v>806</v>
      </c>
      <c r="G977" s="41"/>
      <c r="H977" s="41"/>
      <c r="I977" s="234"/>
      <c r="J977" s="41"/>
      <c r="K977" s="41"/>
      <c r="L977" s="45"/>
      <c r="M977" s="235"/>
      <c r="N977" s="236"/>
      <c r="O977" s="92"/>
      <c r="P977" s="92"/>
      <c r="Q977" s="92"/>
      <c r="R977" s="92"/>
      <c r="S977" s="92"/>
      <c r="T977" s="93"/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T977" s="18" t="s">
        <v>139</v>
      </c>
      <c r="AU977" s="18" t="s">
        <v>86</v>
      </c>
    </row>
    <row r="978" s="13" customFormat="1">
      <c r="A978" s="13"/>
      <c r="B978" s="237"/>
      <c r="C978" s="238"/>
      <c r="D978" s="232" t="s">
        <v>141</v>
      </c>
      <c r="E978" s="239" t="s">
        <v>1</v>
      </c>
      <c r="F978" s="240" t="s">
        <v>1635</v>
      </c>
      <c r="G978" s="238"/>
      <c r="H978" s="241">
        <v>8.1600000000000001</v>
      </c>
      <c r="I978" s="242"/>
      <c r="J978" s="238"/>
      <c r="K978" s="238"/>
      <c r="L978" s="243"/>
      <c r="M978" s="244"/>
      <c r="N978" s="245"/>
      <c r="O978" s="245"/>
      <c r="P978" s="245"/>
      <c r="Q978" s="245"/>
      <c r="R978" s="245"/>
      <c r="S978" s="245"/>
      <c r="T978" s="246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7" t="s">
        <v>141</v>
      </c>
      <c r="AU978" s="247" t="s">
        <v>86</v>
      </c>
      <c r="AV978" s="13" t="s">
        <v>86</v>
      </c>
      <c r="AW978" s="13" t="s">
        <v>32</v>
      </c>
      <c r="AX978" s="13" t="s">
        <v>82</v>
      </c>
      <c r="AY978" s="247" t="s">
        <v>131</v>
      </c>
    </row>
    <row r="979" s="2" customFormat="1" ht="24.15" customHeight="1">
      <c r="A979" s="39"/>
      <c r="B979" s="40"/>
      <c r="C979" s="219" t="s">
        <v>1636</v>
      </c>
      <c r="D979" s="219" t="s">
        <v>133</v>
      </c>
      <c r="E979" s="220" t="s">
        <v>809</v>
      </c>
      <c r="F979" s="221" t="s">
        <v>810</v>
      </c>
      <c r="G979" s="222" t="s">
        <v>136</v>
      </c>
      <c r="H979" s="223">
        <v>8.1600000000000001</v>
      </c>
      <c r="I979" s="224"/>
      <c r="J979" s="225">
        <f>ROUND(I979*H979,2)</f>
        <v>0</v>
      </c>
      <c r="K979" s="221" t="s">
        <v>155</v>
      </c>
      <c r="L979" s="45"/>
      <c r="M979" s="226" t="s">
        <v>1</v>
      </c>
      <c r="N979" s="227" t="s">
        <v>42</v>
      </c>
      <c r="O979" s="92"/>
      <c r="P979" s="228">
        <f>O979*H979</f>
        <v>0</v>
      </c>
      <c r="Q979" s="228">
        <v>0</v>
      </c>
      <c r="R979" s="228">
        <f>Q979*H979</f>
        <v>0</v>
      </c>
      <c r="S979" s="228">
        <v>0</v>
      </c>
      <c r="T979" s="229">
        <f>S979*H979</f>
        <v>0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30" t="s">
        <v>137</v>
      </c>
      <c r="AT979" s="230" t="s">
        <v>133</v>
      </c>
      <c r="AU979" s="230" t="s">
        <v>86</v>
      </c>
      <c r="AY979" s="18" t="s">
        <v>131</v>
      </c>
      <c r="BE979" s="231">
        <f>IF(N979="základní",J979,0)</f>
        <v>0</v>
      </c>
      <c r="BF979" s="231">
        <f>IF(N979="snížená",J979,0)</f>
        <v>0</v>
      </c>
      <c r="BG979" s="231">
        <f>IF(N979="zákl. přenesená",J979,0)</f>
        <v>0</v>
      </c>
      <c r="BH979" s="231">
        <f>IF(N979="sníž. přenesená",J979,0)</f>
        <v>0</v>
      </c>
      <c r="BI979" s="231">
        <f>IF(N979="nulová",J979,0)</f>
        <v>0</v>
      </c>
      <c r="BJ979" s="18" t="s">
        <v>82</v>
      </c>
      <c r="BK979" s="231">
        <f>ROUND(I979*H979,2)</f>
        <v>0</v>
      </c>
      <c r="BL979" s="18" t="s">
        <v>137</v>
      </c>
      <c r="BM979" s="230" t="s">
        <v>1637</v>
      </c>
    </row>
    <row r="980" s="2" customFormat="1">
      <c r="A980" s="39"/>
      <c r="B980" s="40"/>
      <c r="C980" s="41"/>
      <c r="D980" s="232" t="s">
        <v>139</v>
      </c>
      <c r="E980" s="41"/>
      <c r="F980" s="233" t="s">
        <v>812</v>
      </c>
      <c r="G980" s="41"/>
      <c r="H980" s="41"/>
      <c r="I980" s="234"/>
      <c r="J980" s="41"/>
      <c r="K980" s="41"/>
      <c r="L980" s="45"/>
      <c r="M980" s="235"/>
      <c r="N980" s="236"/>
      <c r="O980" s="92"/>
      <c r="P980" s="92"/>
      <c r="Q980" s="92"/>
      <c r="R980" s="92"/>
      <c r="S980" s="92"/>
      <c r="T980" s="93"/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T980" s="18" t="s">
        <v>139</v>
      </c>
      <c r="AU980" s="18" t="s">
        <v>86</v>
      </c>
    </row>
    <row r="981" s="13" customFormat="1">
      <c r="A981" s="13"/>
      <c r="B981" s="237"/>
      <c r="C981" s="238"/>
      <c r="D981" s="232" t="s">
        <v>141</v>
      </c>
      <c r="E981" s="239" t="s">
        <v>1</v>
      </c>
      <c r="F981" s="240" t="s">
        <v>1635</v>
      </c>
      <c r="G981" s="238"/>
      <c r="H981" s="241">
        <v>8.1600000000000001</v>
      </c>
      <c r="I981" s="242"/>
      <c r="J981" s="238"/>
      <c r="K981" s="238"/>
      <c r="L981" s="243"/>
      <c r="M981" s="244"/>
      <c r="N981" s="245"/>
      <c r="O981" s="245"/>
      <c r="P981" s="245"/>
      <c r="Q981" s="245"/>
      <c r="R981" s="245"/>
      <c r="S981" s="245"/>
      <c r="T981" s="246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47" t="s">
        <v>141</v>
      </c>
      <c r="AU981" s="247" t="s">
        <v>86</v>
      </c>
      <c r="AV981" s="13" t="s">
        <v>86</v>
      </c>
      <c r="AW981" s="13" t="s">
        <v>32</v>
      </c>
      <c r="AX981" s="13" t="s">
        <v>82</v>
      </c>
      <c r="AY981" s="247" t="s">
        <v>131</v>
      </c>
    </row>
    <row r="982" s="2" customFormat="1" ht="16.5" customHeight="1">
      <c r="A982" s="39"/>
      <c r="B982" s="40"/>
      <c r="C982" s="219" t="s">
        <v>1638</v>
      </c>
      <c r="D982" s="219" t="s">
        <v>133</v>
      </c>
      <c r="E982" s="220" t="s">
        <v>814</v>
      </c>
      <c r="F982" s="221" t="s">
        <v>815</v>
      </c>
      <c r="G982" s="222" t="s">
        <v>136</v>
      </c>
      <c r="H982" s="223">
        <v>5.1600000000000001</v>
      </c>
      <c r="I982" s="224"/>
      <c r="J982" s="225">
        <f>ROUND(I982*H982,2)</f>
        <v>0</v>
      </c>
      <c r="K982" s="221" t="s">
        <v>155</v>
      </c>
      <c r="L982" s="45"/>
      <c r="M982" s="226" t="s">
        <v>1</v>
      </c>
      <c r="N982" s="227" t="s">
        <v>42</v>
      </c>
      <c r="O982" s="92"/>
      <c r="P982" s="228">
        <f>O982*H982</f>
        <v>0</v>
      </c>
      <c r="Q982" s="228">
        <v>0.00046999999999999999</v>
      </c>
      <c r="R982" s="228">
        <f>Q982*H982</f>
        <v>0.0024252000000000002</v>
      </c>
      <c r="S982" s="228">
        <v>0</v>
      </c>
      <c r="T982" s="229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30" t="s">
        <v>137</v>
      </c>
      <c r="AT982" s="230" t="s">
        <v>133</v>
      </c>
      <c r="AU982" s="230" t="s">
        <v>86</v>
      </c>
      <c r="AY982" s="18" t="s">
        <v>131</v>
      </c>
      <c r="BE982" s="231">
        <f>IF(N982="základní",J982,0)</f>
        <v>0</v>
      </c>
      <c r="BF982" s="231">
        <f>IF(N982="snížená",J982,0)</f>
        <v>0</v>
      </c>
      <c r="BG982" s="231">
        <f>IF(N982="zákl. přenesená",J982,0)</f>
        <v>0</v>
      </c>
      <c r="BH982" s="231">
        <f>IF(N982="sníž. přenesená",J982,0)</f>
        <v>0</v>
      </c>
      <c r="BI982" s="231">
        <f>IF(N982="nulová",J982,0)</f>
        <v>0</v>
      </c>
      <c r="BJ982" s="18" t="s">
        <v>82</v>
      </c>
      <c r="BK982" s="231">
        <f>ROUND(I982*H982,2)</f>
        <v>0</v>
      </c>
      <c r="BL982" s="18" t="s">
        <v>137</v>
      </c>
      <c r="BM982" s="230" t="s">
        <v>1639</v>
      </c>
    </row>
    <row r="983" s="2" customFormat="1">
      <c r="A983" s="39"/>
      <c r="B983" s="40"/>
      <c r="C983" s="41"/>
      <c r="D983" s="232" t="s">
        <v>139</v>
      </c>
      <c r="E983" s="41"/>
      <c r="F983" s="233" t="s">
        <v>817</v>
      </c>
      <c r="G983" s="41"/>
      <c r="H983" s="41"/>
      <c r="I983" s="234"/>
      <c r="J983" s="41"/>
      <c r="K983" s="41"/>
      <c r="L983" s="45"/>
      <c r="M983" s="235"/>
      <c r="N983" s="236"/>
      <c r="O983" s="92"/>
      <c r="P983" s="92"/>
      <c r="Q983" s="92"/>
      <c r="R983" s="92"/>
      <c r="S983" s="92"/>
      <c r="T983" s="93"/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T983" s="18" t="s">
        <v>139</v>
      </c>
      <c r="AU983" s="18" t="s">
        <v>86</v>
      </c>
    </row>
    <row r="984" s="13" customFormat="1">
      <c r="A984" s="13"/>
      <c r="B984" s="237"/>
      <c r="C984" s="238"/>
      <c r="D984" s="232" t="s">
        <v>141</v>
      </c>
      <c r="E984" s="239" t="s">
        <v>1</v>
      </c>
      <c r="F984" s="240" t="s">
        <v>1599</v>
      </c>
      <c r="G984" s="238"/>
      <c r="H984" s="241">
        <v>5.1600000000000001</v>
      </c>
      <c r="I984" s="242"/>
      <c r="J984" s="238"/>
      <c r="K984" s="238"/>
      <c r="L984" s="243"/>
      <c r="M984" s="244"/>
      <c r="N984" s="245"/>
      <c r="O984" s="245"/>
      <c r="P984" s="245"/>
      <c r="Q984" s="245"/>
      <c r="R984" s="245"/>
      <c r="S984" s="245"/>
      <c r="T984" s="246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7" t="s">
        <v>141</v>
      </c>
      <c r="AU984" s="247" t="s">
        <v>86</v>
      </c>
      <c r="AV984" s="13" t="s">
        <v>86</v>
      </c>
      <c r="AW984" s="13" t="s">
        <v>32</v>
      </c>
      <c r="AX984" s="13" t="s">
        <v>82</v>
      </c>
      <c r="AY984" s="247" t="s">
        <v>131</v>
      </c>
    </row>
    <row r="985" s="2" customFormat="1" ht="24.15" customHeight="1">
      <c r="A985" s="39"/>
      <c r="B985" s="40"/>
      <c r="C985" s="219" t="s">
        <v>1640</v>
      </c>
      <c r="D985" s="219" t="s">
        <v>133</v>
      </c>
      <c r="E985" s="220" t="s">
        <v>819</v>
      </c>
      <c r="F985" s="221" t="s">
        <v>820</v>
      </c>
      <c r="G985" s="222" t="s">
        <v>136</v>
      </c>
      <c r="H985" s="223">
        <v>5.1600000000000001</v>
      </c>
      <c r="I985" s="224"/>
      <c r="J985" s="225">
        <f>ROUND(I985*H985,2)</f>
        <v>0</v>
      </c>
      <c r="K985" s="221" t="s">
        <v>155</v>
      </c>
      <c r="L985" s="45"/>
      <c r="M985" s="226" t="s">
        <v>1</v>
      </c>
      <c r="N985" s="227" t="s">
        <v>42</v>
      </c>
      <c r="O985" s="92"/>
      <c r="P985" s="228">
        <f>O985*H985</f>
        <v>0</v>
      </c>
      <c r="Q985" s="228">
        <v>0</v>
      </c>
      <c r="R985" s="228">
        <f>Q985*H985</f>
        <v>0</v>
      </c>
      <c r="S985" s="228">
        <v>0</v>
      </c>
      <c r="T985" s="229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30" t="s">
        <v>137</v>
      </c>
      <c r="AT985" s="230" t="s">
        <v>133</v>
      </c>
      <c r="AU985" s="230" t="s">
        <v>86</v>
      </c>
      <c r="AY985" s="18" t="s">
        <v>131</v>
      </c>
      <c r="BE985" s="231">
        <f>IF(N985="základní",J985,0)</f>
        <v>0</v>
      </c>
      <c r="BF985" s="231">
        <f>IF(N985="snížená",J985,0)</f>
        <v>0</v>
      </c>
      <c r="BG985" s="231">
        <f>IF(N985="zákl. přenesená",J985,0)</f>
        <v>0</v>
      </c>
      <c r="BH985" s="231">
        <f>IF(N985="sníž. přenesená",J985,0)</f>
        <v>0</v>
      </c>
      <c r="BI985" s="231">
        <f>IF(N985="nulová",J985,0)</f>
        <v>0</v>
      </c>
      <c r="BJ985" s="18" t="s">
        <v>82</v>
      </c>
      <c r="BK985" s="231">
        <f>ROUND(I985*H985,2)</f>
        <v>0</v>
      </c>
      <c r="BL985" s="18" t="s">
        <v>137</v>
      </c>
      <c r="BM985" s="230" t="s">
        <v>1641</v>
      </c>
    </row>
    <row r="986" s="2" customFormat="1">
      <c r="A986" s="39"/>
      <c r="B986" s="40"/>
      <c r="C986" s="41"/>
      <c r="D986" s="232" t="s">
        <v>139</v>
      </c>
      <c r="E986" s="41"/>
      <c r="F986" s="233" t="s">
        <v>822</v>
      </c>
      <c r="G986" s="41"/>
      <c r="H986" s="41"/>
      <c r="I986" s="234"/>
      <c r="J986" s="41"/>
      <c r="K986" s="41"/>
      <c r="L986" s="45"/>
      <c r="M986" s="235"/>
      <c r="N986" s="236"/>
      <c r="O986" s="92"/>
      <c r="P986" s="92"/>
      <c r="Q986" s="92"/>
      <c r="R986" s="92"/>
      <c r="S986" s="92"/>
      <c r="T986" s="93"/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T986" s="18" t="s">
        <v>139</v>
      </c>
      <c r="AU986" s="18" t="s">
        <v>86</v>
      </c>
    </row>
    <row r="987" s="13" customFormat="1">
      <c r="A987" s="13"/>
      <c r="B987" s="237"/>
      <c r="C987" s="238"/>
      <c r="D987" s="232" t="s">
        <v>141</v>
      </c>
      <c r="E987" s="239" t="s">
        <v>1</v>
      </c>
      <c r="F987" s="240" t="s">
        <v>1599</v>
      </c>
      <c r="G987" s="238"/>
      <c r="H987" s="241">
        <v>5.1600000000000001</v>
      </c>
      <c r="I987" s="242"/>
      <c r="J987" s="238"/>
      <c r="K987" s="238"/>
      <c r="L987" s="243"/>
      <c r="M987" s="244"/>
      <c r="N987" s="245"/>
      <c r="O987" s="245"/>
      <c r="P987" s="245"/>
      <c r="Q987" s="245"/>
      <c r="R987" s="245"/>
      <c r="S987" s="245"/>
      <c r="T987" s="246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47" t="s">
        <v>141</v>
      </c>
      <c r="AU987" s="247" t="s">
        <v>86</v>
      </c>
      <c r="AV987" s="13" t="s">
        <v>86</v>
      </c>
      <c r="AW987" s="13" t="s">
        <v>32</v>
      </c>
      <c r="AX987" s="13" t="s">
        <v>82</v>
      </c>
      <c r="AY987" s="247" t="s">
        <v>131</v>
      </c>
    </row>
    <row r="988" s="2" customFormat="1" ht="24.15" customHeight="1">
      <c r="A988" s="39"/>
      <c r="B988" s="40"/>
      <c r="C988" s="219" t="s">
        <v>1642</v>
      </c>
      <c r="D988" s="219" t="s">
        <v>133</v>
      </c>
      <c r="E988" s="220" t="s">
        <v>824</v>
      </c>
      <c r="F988" s="221" t="s">
        <v>825</v>
      </c>
      <c r="G988" s="222" t="s">
        <v>136</v>
      </c>
      <c r="H988" s="223">
        <v>5.1600000000000001</v>
      </c>
      <c r="I988" s="224"/>
      <c r="J988" s="225">
        <f>ROUND(I988*H988,2)</f>
        <v>0</v>
      </c>
      <c r="K988" s="221" t="s">
        <v>155</v>
      </c>
      <c r="L988" s="45"/>
      <c r="M988" s="226" t="s">
        <v>1</v>
      </c>
      <c r="N988" s="227" t="s">
        <v>42</v>
      </c>
      <c r="O988" s="92"/>
      <c r="P988" s="228">
        <f>O988*H988</f>
        <v>0</v>
      </c>
      <c r="Q988" s="228">
        <v>0</v>
      </c>
      <c r="R988" s="228">
        <f>Q988*H988</f>
        <v>0</v>
      </c>
      <c r="S988" s="228">
        <v>0</v>
      </c>
      <c r="T988" s="229">
        <f>S988*H988</f>
        <v>0</v>
      </c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R988" s="230" t="s">
        <v>137</v>
      </c>
      <c r="AT988" s="230" t="s">
        <v>133</v>
      </c>
      <c r="AU988" s="230" t="s">
        <v>86</v>
      </c>
      <c r="AY988" s="18" t="s">
        <v>131</v>
      </c>
      <c r="BE988" s="231">
        <f>IF(N988="základní",J988,0)</f>
        <v>0</v>
      </c>
      <c r="BF988" s="231">
        <f>IF(N988="snížená",J988,0)</f>
        <v>0</v>
      </c>
      <c r="BG988" s="231">
        <f>IF(N988="zákl. přenesená",J988,0)</f>
        <v>0</v>
      </c>
      <c r="BH988" s="231">
        <f>IF(N988="sníž. přenesená",J988,0)</f>
        <v>0</v>
      </c>
      <c r="BI988" s="231">
        <f>IF(N988="nulová",J988,0)</f>
        <v>0</v>
      </c>
      <c r="BJ988" s="18" t="s">
        <v>82</v>
      </c>
      <c r="BK988" s="231">
        <f>ROUND(I988*H988,2)</f>
        <v>0</v>
      </c>
      <c r="BL988" s="18" t="s">
        <v>137</v>
      </c>
      <c r="BM988" s="230" t="s">
        <v>1643</v>
      </c>
    </row>
    <row r="989" s="2" customFormat="1">
      <c r="A989" s="39"/>
      <c r="B989" s="40"/>
      <c r="C989" s="41"/>
      <c r="D989" s="232" t="s">
        <v>139</v>
      </c>
      <c r="E989" s="41"/>
      <c r="F989" s="233" t="s">
        <v>827</v>
      </c>
      <c r="G989" s="41"/>
      <c r="H989" s="41"/>
      <c r="I989" s="234"/>
      <c r="J989" s="41"/>
      <c r="K989" s="41"/>
      <c r="L989" s="45"/>
      <c r="M989" s="235"/>
      <c r="N989" s="236"/>
      <c r="O989" s="92"/>
      <c r="P989" s="92"/>
      <c r="Q989" s="92"/>
      <c r="R989" s="92"/>
      <c r="S989" s="92"/>
      <c r="T989" s="93"/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T989" s="18" t="s">
        <v>139</v>
      </c>
      <c r="AU989" s="18" t="s">
        <v>86</v>
      </c>
    </row>
    <row r="990" s="13" customFormat="1">
      <c r="A990" s="13"/>
      <c r="B990" s="237"/>
      <c r="C990" s="238"/>
      <c r="D990" s="232" t="s">
        <v>141</v>
      </c>
      <c r="E990" s="239" t="s">
        <v>1</v>
      </c>
      <c r="F990" s="240" t="s">
        <v>1599</v>
      </c>
      <c r="G990" s="238"/>
      <c r="H990" s="241">
        <v>5.1600000000000001</v>
      </c>
      <c r="I990" s="242"/>
      <c r="J990" s="238"/>
      <c r="K990" s="238"/>
      <c r="L990" s="243"/>
      <c r="M990" s="244"/>
      <c r="N990" s="245"/>
      <c r="O990" s="245"/>
      <c r="P990" s="245"/>
      <c r="Q990" s="245"/>
      <c r="R990" s="245"/>
      <c r="S990" s="245"/>
      <c r="T990" s="246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7" t="s">
        <v>141</v>
      </c>
      <c r="AU990" s="247" t="s">
        <v>86</v>
      </c>
      <c r="AV990" s="13" t="s">
        <v>86</v>
      </c>
      <c r="AW990" s="13" t="s">
        <v>32</v>
      </c>
      <c r="AX990" s="13" t="s">
        <v>82</v>
      </c>
      <c r="AY990" s="247" t="s">
        <v>131</v>
      </c>
    </row>
    <row r="991" s="12" customFormat="1" ht="22.8" customHeight="1">
      <c r="A991" s="12"/>
      <c r="B991" s="203"/>
      <c r="C991" s="204"/>
      <c r="D991" s="205" t="s">
        <v>76</v>
      </c>
      <c r="E991" s="217" t="s">
        <v>1644</v>
      </c>
      <c r="F991" s="217" t="s">
        <v>1645</v>
      </c>
      <c r="G991" s="204"/>
      <c r="H991" s="204"/>
      <c r="I991" s="207"/>
      <c r="J991" s="218">
        <f>BK991</f>
        <v>0</v>
      </c>
      <c r="K991" s="204"/>
      <c r="L991" s="209"/>
      <c r="M991" s="210"/>
      <c r="N991" s="211"/>
      <c r="O991" s="211"/>
      <c r="P991" s="212">
        <f>SUM(P992:P1045)</f>
        <v>0</v>
      </c>
      <c r="Q991" s="211"/>
      <c r="R991" s="212">
        <f>SUM(R992:R1045)</f>
        <v>0</v>
      </c>
      <c r="S991" s="211"/>
      <c r="T991" s="213">
        <f>SUM(T992:T1045)</f>
        <v>0</v>
      </c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R991" s="214" t="s">
        <v>82</v>
      </c>
      <c r="AT991" s="215" t="s">
        <v>76</v>
      </c>
      <c r="AU991" s="215" t="s">
        <v>82</v>
      </c>
      <c r="AY991" s="214" t="s">
        <v>131</v>
      </c>
      <c r="BK991" s="216">
        <f>SUM(BK992:BK1045)</f>
        <v>0</v>
      </c>
    </row>
    <row r="992" s="2" customFormat="1" ht="21.75" customHeight="1">
      <c r="A992" s="39"/>
      <c r="B992" s="40"/>
      <c r="C992" s="219" t="s">
        <v>1646</v>
      </c>
      <c r="D992" s="219" t="s">
        <v>133</v>
      </c>
      <c r="E992" s="220" t="s">
        <v>878</v>
      </c>
      <c r="F992" s="221" t="s">
        <v>879</v>
      </c>
      <c r="G992" s="222" t="s">
        <v>220</v>
      </c>
      <c r="H992" s="223">
        <v>252.72999999999999</v>
      </c>
      <c r="I992" s="224"/>
      <c r="J992" s="225">
        <f>ROUND(I992*H992,2)</f>
        <v>0</v>
      </c>
      <c r="K992" s="221" t="s">
        <v>155</v>
      </c>
      <c r="L992" s="45"/>
      <c r="M992" s="226" t="s">
        <v>1</v>
      </c>
      <c r="N992" s="227" t="s">
        <v>42</v>
      </c>
      <c r="O992" s="92"/>
      <c r="P992" s="228">
        <f>O992*H992</f>
        <v>0</v>
      </c>
      <c r="Q992" s="228">
        <v>0</v>
      </c>
      <c r="R992" s="228">
        <f>Q992*H992</f>
        <v>0</v>
      </c>
      <c r="S992" s="228">
        <v>0</v>
      </c>
      <c r="T992" s="229">
        <f>S992*H992</f>
        <v>0</v>
      </c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R992" s="230" t="s">
        <v>137</v>
      </c>
      <c r="AT992" s="230" t="s">
        <v>133</v>
      </c>
      <c r="AU992" s="230" t="s">
        <v>86</v>
      </c>
      <c r="AY992" s="18" t="s">
        <v>131</v>
      </c>
      <c r="BE992" s="231">
        <f>IF(N992="základní",J992,0)</f>
        <v>0</v>
      </c>
      <c r="BF992" s="231">
        <f>IF(N992="snížená",J992,0)</f>
        <v>0</v>
      </c>
      <c r="BG992" s="231">
        <f>IF(N992="zákl. přenesená",J992,0)</f>
        <v>0</v>
      </c>
      <c r="BH992" s="231">
        <f>IF(N992="sníž. přenesená",J992,0)</f>
        <v>0</v>
      </c>
      <c r="BI992" s="231">
        <f>IF(N992="nulová",J992,0)</f>
        <v>0</v>
      </c>
      <c r="BJ992" s="18" t="s">
        <v>82</v>
      </c>
      <c r="BK992" s="231">
        <f>ROUND(I992*H992,2)</f>
        <v>0</v>
      </c>
      <c r="BL992" s="18" t="s">
        <v>137</v>
      </c>
      <c r="BM992" s="230" t="s">
        <v>1647</v>
      </c>
    </row>
    <row r="993" s="2" customFormat="1">
      <c r="A993" s="39"/>
      <c r="B993" s="40"/>
      <c r="C993" s="41"/>
      <c r="D993" s="232" t="s">
        <v>139</v>
      </c>
      <c r="E993" s="41"/>
      <c r="F993" s="233" t="s">
        <v>1648</v>
      </c>
      <c r="G993" s="41"/>
      <c r="H993" s="41"/>
      <c r="I993" s="234"/>
      <c r="J993" s="41"/>
      <c r="K993" s="41"/>
      <c r="L993" s="45"/>
      <c r="M993" s="235"/>
      <c r="N993" s="236"/>
      <c r="O993" s="92"/>
      <c r="P993" s="92"/>
      <c r="Q993" s="92"/>
      <c r="R993" s="92"/>
      <c r="S993" s="92"/>
      <c r="T993" s="93"/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T993" s="18" t="s">
        <v>139</v>
      </c>
      <c r="AU993" s="18" t="s">
        <v>86</v>
      </c>
    </row>
    <row r="994" s="13" customFormat="1">
      <c r="A994" s="13"/>
      <c r="B994" s="237"/>
      <c r="C994" s="238"/>
      <c r="D994" s="232" t="s">
        <v>141</v>
      </c>
      <c r="E994" s="239" t="s">
        <v>1</v>
      </c>
      <c r="F994" s="240" t="s">
        <v>1649</v>
      </c>
      <c r="G994" s="238"/>
      <c r="H994" s="241">
        <v>252.72999999999999</v>
      </c>
      <c r="I994" s="242"/>
      <c r="J994" s="238"/>
      <c r="K994" s="238"/>
      <c r="L994" s="243"/>
      <c r="M994" s="244"/>
      <c r="N994" s="245"/>
      <c r="O994" s="245"/>
      <c r="P994" s="245"/>
      <c r="Q994" s="245"/>
      <c r="R994" s="245"/>
      <c r="S994" s="245"/>
      <c r="T994" s="246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7" t="s">
        <v>141</v>
      </c>
      <c r="AU994" s="247" t="s">
        <v>86</v>
      </c>
      <c r="AV994" s="13" t="s">
        <v>86</v>
      </c>
      <c r="AW994" s="13" t="s">
        <v>32</v>
      </c>
      <c r="AX994" s="13" t="s">
        <v>82</v>
      </c>
      <c r="AY994" s="247" t="s">
        <v>131</v>
      </c>
    </row>
    <row r="995" s="2" customFormat="1" ht="24.15" customHeight="1">
      <c r="A995" s="39"/>
      <c r="B995" s="40"/>
      <c r="C995" s="219" t="s">
        <v>1650</v>
      </c>
      <c r="D995" s="219" t="s">
        <v>133</v>
      </c>
      <c r="E995" s="220" t="s">
        <v>885</v>
      </c>
      <c r="F995" s="221" t="s">
        <v>886</v>
      </c>
      <c r="G995" s="222" t="s">
        <v>220</v>
      </c>
      <c r="H995" s="223">
        <v>6065.5200000000004</v>
      </c>
      <c r="I995" s="224"/>
      <c r="J995" s="225">
        <f>ROUND(I995*H995,2)</f>
        <v>0</v>
      </c>
      <c r="K995" s="221" t="s">
        <v>155</v>
      </c>
      <c r="L995" s="45"/>
      <c r="M995" s="226" t="s">
        <v>1</v>
      </c>
      <c r="N995" s="227" t="s">
        <v>42</v>
      </c>
      <c r="O995" s="92"/>
      <c r="P995" s="228">
        <f>O995*H995</f>
        <v>0</v>
      </c>
      <c r="Q995" s="228">
        <v>0</v>
      </c>
      <c r="R995" s="228">
        <f>Q995*H995</f>
        <v>0</v>
      </c>
      <c r="S995" s="228">
        <v>0</v>
      </c>
      <c r="T995" s="229">
        <f>S995*H995</f>
        <v>0</v>
      </c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R995" s="230" t="s">
        <v>137</v>
      </c>
      <c r="AT995" s="230" t="s">
        <v>133</v>
      </c>
      <c r="AU995" s="230" t="s">
        <v>86</v>
      </c>
      <c r="AY995" s="18" t="s">
        <v>131</v>
      </c>
      <c r="BE995" s="231">
        <f>IF(N995="základní",J995,0)</f>
        <v>0</v>
      </c>
      <c r="BF995" s="231">
        <f>IF(N995="snížená",J995,0)</f>
        <v>0</v>
      </c>
      <c r="BG995" s="231">
        <f>IF(N995="zákl. přenesená",J995,0)</f>
        <v>0</v>
      </c>
      <c r="BH995" s="231">
        <f>IF(N995="sníž. přenesená",J995,0)</f>
        <v>0</v>
      </c>
      <c r="BI995" s="231">
        <f>IF(N995="nulová",J995,0)</f>
        <v>0</v>
      </c>
      <c r="BJ995" s="18" t="s">
        <v>82</v>
      </c>
      <c r="BK995" s="231">
        <f>ROUND(I995*H995,2)</f>
        <v>0</v>
      </c>
      <c r="BL995" s="18" t="s">
        <v>137</v>
      </c>
      <c r="BM995" s="230" t="s">
        <v>1651</v>
      </c>
    </row>
    <row r="996" s="2" customFormat="1">
      <c r="A996" s="39"/>
      <c r="B996" s="40"/>
      <c r="C996" s="41"/>
      <c r="D996" s="232" t="s">
        <v>139</v>
      </c>
      <c r="E996" s="41"/>
      <c r="F996" s="233" t="s">
        <v>1652</v>
      </c>
      <c r="G996" s="41"/>
      <c r="H996" s="41"/>
      <c r="I996" s="234"/>
      <c r="J996" s="41"/>
      <c r="K996" s="41"/>
      <c r="L996" s="45"/>
      <c r="M996" s="235"/>
      <c r="N996" s="236"/>
      <c r="O996" s="92"/>
      <c r="P996" s="92"/>
      <c r="Q996" s="92"/>
      <c r="R996" s="92"/>
      <c r="S996" s="92"/>
      <c r="T996" s="93"/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T996" s="18" t="s">
        <v>139</v>
      </c>
      <c r="AU996" s="18" t="s">
        <v>86</v>
      </c>
    </row>
    <row r="997" s="13" customFormat="1">
      <c r="A997" s="13"/>
      <c r="B997" s="237"/>
      <c r="C997" s="238"/>
      <c r="D997" s="232" t="s">
        <v>141</v>
      </c>
      <c r="E997" s="239" t="s">
        <v>1</v>
      </c>
      <c r="F997" s="240" t="s">
        <v>1653</v>
      </c>
      <c r="G997" s="238"/>
      <c r="H997" s="241">
        <v>6065.5200000000004</v>
      </c>
      <c r="I997" s="242"/>
      <c r="J997" s="238"/>
      <c r="K997" s="238"/>
      <c r="L997" s="243"/>
      <c r="M997" s="244"/>
      <c r="N997" s="245"/>
      <c r="O997" s="245"/>
      <c r="P997" s="245"/>
      <c r="Q997" s="245"/>
      <c r="R997" s="245"/>
      <c r="S997" s="245"/>
      <c r="T997" s="246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7" t="s">
        <v>141</v>
      </c>
      <c r="AU997" s="247" t="s">
        <v>86</v>
      </c>
      <c r="AV997" s="13" t="s">
        <v>86</v>
      </c>
      <c r="AW997" s="13" t="s">
        <v>32</v>
      </c>
      <c r="AX997" s="13" t="s">
        <v>82</v>
      </c>
      <c r="AY997" s="247" t="s">
        <v>131</v>
      </c>
    </row>
    <row r="998" s="2" customFormat="1" ht="16.5" customHeight="1">
      <c r="A998" s="39"/>
      <c r="B998" s="40"/>
      <c r="C998" s="219" t="s">
        <v>1654</v>
      </c>
      <c r="D998" s="219" t="s">
        <v>133</v>
      </c>
      <c r="E998" s="220" t="s">
        <v>1655</v>
      </c>
      <c r="F998" s="221" t="s">
        <v>1656</v>
      </c>
      <c r="G998" s="222" t="s">
        <v>220</v>
      </c>
      <c r="H998" s="223">
        <v>204.875</v>
      </c>
      <c r="I998" s="224"/>
      <c r="J998" s="225">
        <f>ROUND(I998*H998,2)</f>
        <v>0</v>
      </c>
      <c r="K998" s="221" t="s">
        <v>155</v>
      </c>
      <c r="L998" s="45"/>
      <c r="M998" s="226" t="s">
        <v>1</v>
      </c>
      <c r="N998" s="227" t="s">
        <v>42</v>
      </c>
      <c r="O998" s="92"/>
      <c r="P998" s="228">
        <f>O998*H998</f>
        <v>0</v>
      </c>
      <c r="Q998" s="228">
        <v>0</v>
      </c>
      <c r="R998" s="228">
        <f>Q998*H998</f>
        <v>0</v>
      </c>
      <c r="S998" s="228">
        <v>0</v>
      </c>
      <c r="T998" s="229">
        <f>S998*H998</f>
        <v>0</v>
      </c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R998" s="230" t="s">
        <v>137</v>
      </c>
      <c r="AT998" s="230" t="s">
        <v>133</v>
      </c>
      <c r="AU998" s="230" t="s">
        <v>86</v>
      </c>
      <c r="AY998" s="18" t="s">
        <v>131</v>
      </c>
      <c r="BE998" s="231">
        <f>IF(N998="základní",J998,0)</f>
        <v>0</v>
      </c>
      <c r="BF998" s="231">
        <f>IF(N998="snížená",J998,0)</f>
        <v>0</v>
      </c>
      <c r="BG998" s="231">
        <f>IF(N998="zákl. přenesená",J998,0)</f>
        <v>0</v>
      </c>
      <c r="BH998" s="231">
        <f>IF(N998="sníž. přenesená",J998,0)</f>
        <v>0</v>
      </c>
      <c r="BI998" s="231">
        <f>IF(N998="nulová",J998,0)</f>
        <v>0</v>
      </c>
      <c r="BJ998" s="18" t="s">
        <v>82</v>
      </c>
      <c r="BK998" s="231">
        <f>ROUND(I998*H998,2)</f>
        <v>0</v>
      </c>
      <c r="BL998" s="18" t="s">
        <v>137</v>
      </c>
      <c r="BM998" s="230" t="s">
        <v>1657</v>
      </c>
    </row>
    <row r="999" s="2" customFormat="1">
      <c r="A999" s="39"/>
      <c r="B999" s="40"/>
      <c r="C999" s="41"/>
      <c r="D999" s="232" t="s">
        <v>139</v>
      </c>
      <c r="E999" s="41"/>
      <c r="F999" s="233" t="s">
        <v>1658</v>
      </c>
      <c r="G999" s="41"/>
      <c r="H999" s="41"/>
      <c r="I999" s="234"/>
      <c r="J999" s="41"/>
      <c r="K999" s="41"/>
      <c r="L999" s="45"/>
      <c r="M999" s="235"/>
      <c r="N999" s="236"/>
      <c r="O999" s="92"/>
      <c r="P999" s="92"/>
      <c r="Q999" s="92"/>
      <c r="R999" s="92"/>
      <c r="S999" s="92"/>
      <c r="T999" s="93"/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T999" s="18" t="s">
        <v>139</v>
      </c>
      <c r="AU999" s="18" t="s">
        <v>86</v>
      </c>
    </row>
    <row r="1000" s="13" customFormat="1">
      <c r="A1000" s="13"/>
      <c r="B1000" s="237"/>
      <c r="C1000" s="238"/>
      <c r="D1000" s="232" t="s">
        <v>141</v>
      </c>
      <c r="E1000" s="239" t="s">
        <v>1</v>
      </c>
      <c r="F1000" s="240" t="s">
        <v>1659</v>
      </c>
      <c r="G1000" s="238"/>
      <c r="H1000" s="241">
        <v>10.132999999999999</v>
      </c>
      <c r="I1000" s="242"/>
      <c r="J1000" s="238"/>
      <c r="K1000" s="238"/>
      <c r="L1000" s="243"/>
      <c r="M1000" s="244"/>
      <c r="N1000" s="245"/>
      <c r="O1000" s="245"/>
      <c r="P1000" s="245"/>
      <c r="Q1000" s="245"/>
      <c r="R1000" s="245"/>
      <c r="S1000" s="245"/>
      <c r="T1000" s="246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47" t="s">
        <v>141</v>
      </c>
      <c r="AU1000" s="247" t="s">
        <v>86</v>
      </c>
      <c r="AV1000" s="13" t="s">
        <v>86</v>
      </c>
      <c r="AW1000" s="13" t="s">
        <v>32</v>
      </c>
      <c r="AX1000" s="13" t="s">
        <v>77</v>
      </c>
      <c r="AY1000" s="247" t="s">
        <v>131</v>
      </c>
    </row>
    <row r="1001" s="13" customFormat="1">
      <c r="A1001" s="13"/>
      <c r="B1001" s="237"/>
      <c r="C1001" s="238"/>
      <c r="D1001" s="232" t="s">
        <v>141</v>
      </c>
      <c r="E1001" s="239" t="s">
        <v>1</v>
      </c>
      <c r="F1001" s="240" t="s">
        <v>1660</v>
      </c>
      <c r="G1001" s="238"/>
      <c r="H1001" s="241">
        <v>188.81999999999999</v>
      </c>
      <c r="I1001" s="242"/>
      <c r="J1001" s="238"/>
      <c r="K1001" s="238"/>
      <c r="L1001" s="243"/>
      <c r="M1001" s="244"/>
      <c r="N1001" s="245"/>
      <c r="O1001" s="245"/>
      <c r="P1001" s="245"/>
      <c r="Q1001" s="245"/>
      <c r="R1001" s="245"/>
      <c r="S1001" s="245"/>
      <c r="T1001" s="246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47" t="s">
        <v>141</v>
      </c>
      <c r="AU1001" s="247" t="s">
        <v>86</v>
      </c>
      <c r="AV1001" s="13" t="s">
        <v>86</v>
      </c>
      <c r="AW1001" s="13" t="s">
        <v>32</v>
      </c>
      <c r="AX1001" s="13" t="s">
        <v>77</v>
      </c>
      <c r="AY1001" s="247" t="s">
        <v>131</v>
      </c>
    </row>
    <row r="1002" s="13" customFormat="1">
      <c r="A1002" s="13"/>
      <c r="B1002" s="237"/>
      <c r="C1002" s="238"/>
      <c r="D1002" s="232" t="s">
        <v>141</v>
      </c>
      <c r="E1002" s="239" t="s">
        <v>1</v>
      </c>
      <c r="F1002" s="240" t="s">
        <v>1661</v>
      </c>
      <c r="G1002" s="238"/>
      <c r="H1002" s="241">
        <v>0.29999999999999999</v>
      </c>
      <c r="I1002" s="242"/>
      <c r="J1002" s="238"/>
      <c r="K1002" s="238"/>
      <c r="L1002" s="243"/>
      <c r="M1002" s="244"/>
      <c r="N1002" s="245"/>
      <c r="O1002" s="245"/>
      <c r="P1002" s="245"/>
      <c r="Q1002" s="245"/>
      <c r="R1002" s="245"/>
      <c r="S1002" s="245"/>
      <c r="T1002" s="246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7" t="s">
        <v>141</v>
      </c>
      <c r="AU1002" s="247" t="s">
        <v>86</v>
      </c>
      <c r="AV1002" s="13" t="s">
        <v>86</v>
      </c>
      <c r="AW1002" s="13" t="s">
        <v>32</v>
      </c>
      <c r="AX1002" s="13" t="s">
        <v>77</v>
      </c>
      <c r="AY1002" s="247" t="s">
        <v>131</v>
      </c>
    </row>
    <row r="1003" s="13" customFormat="1">
      <c r="A1003" s="13"/>
      <c r="B1003" s="237"/>
      <c r="C1003" s="238"/>
      <c r="D1003" s="232" t="s">
        <v>141</v>
      </c>
      <c r="E1003" s="239" t="s">
        <v>1</v>
      </c>
      <c r="F1003" s="240" t="s">
        <v>1662</v>
      </c>
      <c r="G1003" s="238"/>
      <c r="H1003" s="241">
        <v>1.3999999999999999</v>
      </c>
      <c r="I1003" s="242"/>
      <c r="J1003" s="238"/>
      <c r="K1003" s="238"/>
      <c r="L1003" s="243"/>
      <c r="M1003" s="244"/>
      <c r="N1003" s="245"/>
      <c r="O1003" s="245"/>
      <c r="P1003" s="245"/>
      <c r="Q1003" s="245"/>
      <c r="R1003" s="245"/>
      <c r="S1003" s="245"/>
      <c r="T1003" s="246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7" t="s">
        <v>141</v>
      </c>
      <c r="AU1003" s="247" t="s">
        <v>86</v>
      </c>
      <c r="AV1003" s="13" t="s">
        <v>86</v>
      </c>
      <c r="AW1003" s="13" t="s">
        <v>32</v>
      </c>
      <c r="AX1003" s="13" t="s">
        <v>77</v>
      </c>
      <c r="AY1003" s="247" t="s">
        <v>131</v>
      </c>
    </row>
    <row r="1004" s="15" customFormat="1">
      <c r="A1004" s="15"/>
      <c r="B1004" s="270"/>
      <c r="C1004" s="271"/>
      <c r="D1004" s="232" t="s">
        <v>141</v>
      </c>
      <c r="E1004" s="272" t="s">
        <v>1</v>
      </c>
      <c r="F1004" s="273" t="s">
        <v>283</v>
      </c>
      <c r="G1004" s="271"/>
      <c r="H1004" s="274">
        <v>200.65300000000002</v>
      </c>
      <c r="I1004" s="275"/>
      <c r="J1004" s="271"/>
      <c r="K1004" s="271"/>
      <c r="L1004" s="276"/>
      <c r="M1004" s="277"/>
      <c r="N1004" s="278"/>
      <c r="O1004" s="278"/>
      <c r="P1004" s="278"/>
      <c r="Q1004" s="278"/>
      <c r="R1004" s="278"/>
      <c r="S1004" s="278"/>
      <c r="T1004" s="279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15"/>
      <c r="AT1004" s="280" t="s">
        <v>141</v>
      </c>
      <c r="AU1004" s="280" t="s">
        <v>86</v>
      </c>
      <c r="AV1004" s="15" t="s">
        <v>89</v>
      </c>
      <c r="AW1004" s="15" t="s">
        <v>32</v>
      </c>
      <c r="AX1004" s="15" t="s">
        <v>77</v>
      </c>
      <c r="AY1004" s="280" t="s">
        <v>131</v>
      </c>
    </row>
    <row r="1005" s="13" customFormat="1">
      <c r="A1005" s="13"/>
      <c r="B1005" s="237"/>
      <c r="C1005" s="238"/>
      <c r="D1005" s="232" t="s">
        <v>141</v>
      </c>
      <c r="E1005" s="239" t="s">
        <v>1</v>
      </c>
      <c r="F1005" s="240" t="s">
        <v>1663</v>
      </c>
      <c r="G1005" s="238"/>
      <c r="H1005" s="241">
        <v>4.2220000000000004</v>
      </c>
      <c r="I1005" s="242"/>
      <c r="J1005" s="238"/>
      <c r="K1005" s="238"/>
      <c r="L1005" s="243"/>
      <c r="M1005" s="244"/>
      <c r="N1005" s="245"/>
      <c r="O1005" s="245"/>
      <c r="P1005" s="245"/>
      <c r="Q1005" s="245"/>
      <c r="R1005" s="245"/>
      <c r="S1005" s="245"/>
      <c r="T1005" s="246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47" t="s">
        <v>141</v>
      </c>
      <c r="AU1005" s="247" t="s">
        <v>86</v>
      </c>
      <c r="AV1005" s="13" t="s">
        <v>86</v>
      </c>
      <c r="AW1005" s="13" t="s">
        <v>32</v>
      </c>
      <c r="AX1005" s="13" t="s">
        <v>77</v>
      </c>
      <c r="AY1005" s="247" t="s">
        <v>131</v>
      </c>
    </row>
    <row r="1006" s="15" customFormat="1">
      <c r="A1006" s="15"/>
      <c r="B1006" s="270"/>
      <c r="C1006" s="271"/>
      <c r="D1006" s="232" t="s">
        <v>141</v>
      </c>
      <c r="E1006" s="272" t="s">
        <v>1</v>
      </c>
      <c r="F1006" s="273" t="s">
        <v>283</v>
      </c>
      <c r="G1006" s="271"/>
      <c r="H1006" s="274">
        <v>4.2220000000000004</v>
      </c>
      <c r="I1006" s="275"/>
      <c r="J1006" s="271"/>
      <c r="K1006" s="271"/>
      <c r="L1006" s="276"/>
      <c r="M1006" s="277"/>
      <c r="N1006" s="278"/>
      <c r="O1006" s="278"/>
      <c r="P1006" s="278"/>
      <c r="Q1006" s="278"/>
      <c r="R1006" s="278"/>
      <c r="S1006" s="278"/>
      <c r="T1006" s="279"/>
      <c r="U1006" s="15"/>
      <c r="V1006" s="15"/>
      <c r="W1006" s="15"/>
      <c r="X1006" s="15"/>
      <c r="Y1006" s="15"/>
      <c r="Z1006" s="15"/>
      <c r="AA1006" s="15"/>
      <c r="AB1006" s="15"/>
      <c r="AC1006" s="15"/>
      <c r="AD1006" s="15"/>
      <c r="AE1006" s="15"/>
      <c r="AT1006" s="280" t="s">
        <v>141</v>
      </c>
      <c r="AU1006" s="280" t="s">
        <v>86</v>
      </c>
      <c r="AV1006" s="15" t="s">
        <v>89</v>
      </c>
      <c r="AW1006" s="15" t="s">
        <v>32</v>
      </c>
      <c r="AX1006" s="15" t="s">
        <v>77</v>
      </c>
      <c r="AY1006" s="280" t="s">
        <v>131</v>
      </c>
    </row>
    <row r="1007" s="14" customFormat="1">
      <c r="A1007" s="14"/>
      <c r="B1007" s="248"/>
      <c r="C1007" s="249"/>
      <c r="D1007" s="232" t="s">
        <v>141</v>
      </c>
      <c r="E1007" s="250" t="s">
        <v>1</v>
      </c>
      <c r="F1007" s="251" t="s">
        <v>159</v>
      </c>
      <c r="G1007" s="249"/>
      <c r="H1007" s="252">
        <v>204.87500000000003</v>
      </c>
      <c r="I1007" s="253"/>
      <c r="J1007" s="249"/>
      <c r="K1007" s="249"/>
      <c r="L1007" s="254"/>
      <c r="M1007" s="255"/>
      <c r="N1007" s="256"/>
      <c r="O1007" s="256"/>
      <c r="P1007" s="256"/>
      <c r="Q1007" s="256"/>
      <c r="R1007" s="256"/>
      <c r="S1007" s="256"/>
      <c r="T1007" s="257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8" t="s">
        <v>141</v>
      </c>
      <c r="AU1007" s="258" t="s">
        <v>86</v>
      </c>
      <c r="AV1007" s="14" t="s">
        <v>137</v>
      </c>
      <c r="AW1007" s="14" t="s">
        <v>32</v>
      </c>
      <c r="AX1007" s="14" t="s">
        <v>82</v>
      </c>
      <c r="AY1007" s="258" t="s">
        <v>131</v>
      </c>
    </row>
    <row r="1008" s="2" customFormat="1" ht="24.15" customHeight="1">
      <c r="A1008" s="39"/>
      <c r="B1008" s="40"/>
      <c r="C1008" s="219" t="s">
        <v>1664</v>
      </c>
      <c r="D1008" s="219" t="s">
        <v>133</v>
      </c>
      <c r="E1008" s="220" t="s">
        <v>847</v>
      </c>
      <c r="F1008" s="221" t="s">
        <v>848</v>
      </c>
      <c r="G1008" s="222" t="s">
        <v>220</v>
      </c>
      <c r="H1008" s="223">
        <v>4917</v>
      </c>
      <c r="I1008" s="224"/>
      <c r="J1008" s="225">
        <f>ROUND(I1008*H1008,2)</f>
        <v>0</v>
      </c>
      <c r="K1008" s="221" t="s">
        <v>155</v>
      </c>
      <c r="L1008" s="45"/>
      <c r="M1008" s="226" t="s">
        <v>1</v>
      </c>
      <c r="N1008" s="227" t="s">
        <v>42</v>
      </c>
      <c r="O1008" s="92"/>
      <c r="P1008" s="228">
        <f>O1008*H1008</f>
        <v>0</v>
      </c>
      <c r="Q1008" s="228">
        <v>0</v>
      </c>
      <c r="R1008" s="228">
        <f>Q1008*H1008</f>
        <v>0</v>
      </c>
      <c r="S1008" s="228">
        <v>0</v>
      </c>
      <c r="T1008" s="229">
        <f>S1008*H1008</f>
        <v>0</v>
      </c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R1008" s="230" t="s">
        <v>137</v>
      </c>
      <c r="AT1008" s="230" t="s">
        <v>133</v>
      </c>
      <c r="AU1008" s="230" t="s">
        <v>86</v>
      </c>
      <c r="AY1008" s="18" t="s">
        <v>131</v>
      </c>
      <c r="BE1008" s="231">
        <f>IF(N1008="základní",J1008,0)</f>
        <v>0</v>
      </c>
      <c r="BF1008" s="231">
        <f>IF(N1008="snížená",J1008,0)</f>
        <v>0</v>
      </c>
      <c r="BG1008" s="231">
        <f>IF(N1008="zákl. přenesená",J1008,0)</f>
        <v>0</v>
      </c>
      <c r="BH1008" s="231">
        <f>IF(N1008="sníž. přenesená",J1008,0)</f>
        <v>0</v>
      </c>
      <c r="BI1008" s="231">
        <f>IF(N1008="nulová",J1008,0)</f>
        <v>0</v>
      </c>
      <c r="BJ1008" s="18" t="s">
        <v>82</v>
      </c>
      <c r="BK1008" s="231">
        <f>ROUND(I1008*H1008,2)</f>
        <v>0</v>
      </c>
      <c r="BL1008" s="18" t="s">
        <v>137</v>
      </c>
      <c r="BM1008" s="230" t="s">
        <v>1665</v>
      </c>
    </row>
    <row r="1009" s="2" customFormat="1">
      <c r="A1009" s="39"/>
      <c r="B1009" s="40"/>
      <c r="C1009" s="41"/>
      <c r="D1009" s="232" t="s">
        <v>139</v>
      </c>
      <c r="E1009" s="41"/>
      <c r="F1009" s="233" t="s">
        <v>850</v>
      </c>
      <c r="G1009" s="41"/>
      <c r="H1009" s="41"/>
      <c r="I1009" s="234"/>
      <c r="J1009" s="41"/>
      <c r="K1009" s="41"/>
      <c r="L1009" s="45"/>
      <c r="M1009" s="235"/>
      <c r="N1009" s="236"/>
      <c r="O1009" s="92"/>
      <c r="P1009" s="92"/>
      <c r="Q1009" s="92"/>
      <c r="R1009" s="92"/>
      <c r="S1009" s="92"/>
      <c r="T1009" s="93"/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T1009" s="18" t="s">
        <v>139</v>
      </c>
      <c r="AU1009" s="18" t="s">
        <v>86</v>
      </c>
    </row>
    <row r="1010" s="13" customFormat="1">
      <c r="A1010" s="13"/>
      <c r="B1010" s="237"/>
      <c r="C1010" s="238"/>
      <c r="D1010" s="232" t="s">
        <v>141</v>
      </c>
      <c r="E1010" s="239" t="s">
        <v>1</v>
      </c>
      <c r="F1010" s="240" t="s">
        <v>1666</v>
      </c>
      <c r="G1010" s="238"/>
      <c r="H1010" s="241">
        <v>4917</v>
      </c>
      <c r="I1010" s="242"/>
      <c r="J1010" s="238"/>
      <c r="K1010" s="238"/>
      <c r="L1010" s="243"/>
      <c r="M1010" s="244"/>
      <c r="N1010" s="245"/>
      <c r="O1010" s="245"/>
      <c r="P1010" s="245"/>
      <c r="Q1010" s="245"/>
      <c r="R1010" s="245"/>
      <c r="S1010" s="245"/>
      <c r="T1010" s="246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7" t="s">
        <v>141</v>
      </c>
      <c r="AU1010" s="247" t="s">
        <v>86</v>
      </c>
      <c r="AV1010" s="13" t="s">
        <v>86</v>
      </c>
      <c r="AW1010" s="13" t="s">
        <v>32</v>
      </c>
      <c r="AX1010" s="13" t="s">
        <v>77</v>
      </c>
      <c r="AY1010" s="247" t="s">
        <v>131</v>
      </c>
    </row>
    <row r="1011" s="14" customFormat="1">
      <c r="A1011" s="14"/>
      <c r="B1011" s="248"/>
      <c r="C1011" s="249"/>
      <c r="D1011" s="232" t="s">
        <v>141</v>
      </c>
      <c r="E1011" s="250" t="s">
        <v>1</v>
      </c>
      <c r="F1011" s="251" t="s">
        <v>159</v>
      </c>
      <c r="G1011" s="249"/>
      <c r="H1011" s="252">
        <v>4917</v>
      </c>
      <c r="I1011" s="253"/>
      <c r="J1011" s="249"/>
      <c r="K1011" s="249"/>
      <c r="L1011" s="254"/>
      <c r="M1011" s="255"/>
      <c r="N1011" s="256"/>
      <c r="O1011" s="256"/>
      <c r="P1011" s="256"/>
      <c r="Q1011" s="256"/>
      <c r="R1011" s="256"/>
      <c r="S1011" s="256"/>
      <c r="T1011" s="257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8" t="s">
        <v>141</v>
      </c>
      <c r="AU1011" s="258" t="s">
        <v>86</v>
      </c>
      <c r="AV1011" s="14" t="s">
        <v>137</v>
      </c>
      <c r="AW1011" s="14" t="s">
        <v>32</v>
      </c>
      <c r="AX1011" s="14" t="s">
        <v>82</v>
      </c>
      <c r="AY1011" s="258" t="s">
        <v>131</v>
      </c>
    </row>
    <row r="1012" s="2" customFormat="1" ht="24.15" customHeight="1">
      <c r="A1012" s="39"/>
      <c r="B1012" s="40"/>
      <c r="C1012" s="219" t="s">
        <v>1667</v>
      </c>
      <c r="D1012" s="219" t="s">
        <v>133</v>
      </c>
      <c r="E1012" s="220" t="s">
        <v>1668</v>
      </c>
      <c r="F1012" s="221" t="s">
        <v>1669</v>
      </c>
      <c r="G1012" s="222" t="s">
        <v>220</v>
      </c>
      <c r="H1012" s="223">
        <v>4.2220000000000004</v>
      </c>
      <c r="I1012" s="224"/>
      <c r="J1012" s="225">
        <f>ROUND(I1012*H1012,2)</f>
        <v>0</v>
      </c>
      <c r="K1012" s="221" t="s">
        <v>155</v>
      </c>
      <c r="L1012" s="45"/>
      <c r="M1012" s="226" t="s">
        <v>1</v>
      </c>
      <c r="N1012" s="227" t="s">
        <v>42</v>
      </c>
      <c r="O1012" s="92"/>
      <c r="P1012" s="228">
        <f>O1012*H1012</f>
        <v>0</v>
      </c>
      <c r="Q1012" s="228">
        <v>0</v>
      </c>
      <c r="R1012" s="228">
        <f>Q1012*H1012</f>
        <v>0</v>
      </c>
      <c r="S1012" s="228">
        <v>0</v>
      </c>
      <c r="T1012" s="229">
        <f>S1012*H1012</f>
        <v>0</v>
      </c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R1012" s="230" t="s">
        <v>137</v>
      </c>
      <c r="AT1012" s="230" t="s">
        <v>133</v>
      </c>
      <c r="AU1012" s="230" t="s">
        <v>86</v>
      </c>
      <c r="AY1012" s="18" t="s">
        <v>131</v>
      </c>
      <c r="BE1012" s="231">
        <f>IF(N1012="základní",J1012,0)</f>
        <v>0</v>
      </c>
      <c r="BF1012" s="231">
        <f>IF(N1012="snížená",J1012,0)</f>
        <v>0</v>
      </c>
      <c r="BG1012" s="231">
        <f>IF(N1012="zákl. přenesená",J1012,0)</f>
        <v>0</v>
      </c>
      <c r="BH1012" s="231">
        <f>IF(N1012="sníž. přenesená",J1012,0)</f>
        <v>0</v>
      </c>
      <c r="BI1012" s="231">
        <f>IF(N1012="nulová",J1012,0)</f>
        <v>0</v>
      </c>
      <c r="BJ1012" s="18" t="s">
        <v>82</v>
      </c>
      <c r="BK1012" s="231">
        <f>ROUND(I1012*H1012,2)</f>
        <v>0</v>
      </c>
      <c r="BL1012" s="18" t="s">
        <v>137</v>
      </c>
      <c r="BM1012" s="230" t="s">
        <v>1670</v>
      </c>
    </row>
    <row r="1013" s="2" customFormat="1">
      <c r="A1013" s="39"/>
      <c r="B1013" s="40"/>
      <c r="C1013" s="41"/>
      <c r="D1013" s="232" t="s">
        <v>139</v>
      </c>
      <c r="E1013" s="41"/>
      <c r="F1013" s="233" t="s">
        <v>1671</v>
      </c>
      <c r="G1013" s="41"/>
      <c r="H1013" s="41"/>
      <c r="I1013" s="234"/>
      <c r="J1013" s="41"/>
      <c r="K1013" s="41"/>
      <c r="L1013" s="45"/>
      <c r="M1013" s="235"/>
      <c r="N1013" s="236"/>
      <c r="O1013" s="92"/>
      <c r="P1013" s="92"/>
      <c r="Q1013" s="92"/>
      <c r="R1013" s="92"/>
      <c r="S1013" s="92"/>
      <c r="T1013" s="93"/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T1013" s="18" t="s">
        <v>139</v>
      </c>
      <c r="AU1013" s="18" t="s">
        <v>86</v>
      </c>
    </row>
    <row r="1014" s="2" customFormat="1">
      <c r="A1014" s="39"/>
      <c r="B1014" s="40"/>
      <c r="C1014" s="41"/>
      <c r="D1014" s="232" t="s">
        <v>165</v>
      </c>
      <c r="E1014" s="41"/>
      <c r="F1014" s="259" t="s">
        <v>1672</v>
      </c>
      <c r="G1014" s="41"/>
      <c r="H1014" s="41"/>
      <c r="I1014" s="234"/>
      <c r="J1014" s="41"/>
      <c r="K1014" s="41"/>
      <c r="L1014" s="45"/>
      <c r="M1014" s="235"/>
      <c r="N1014" s="236"/>
      <c r="O1014" s="92"/>
      <c r="P1014" s="92"/>
      <c r="Q1014" s="92"/>
      <c r="R1014" s="92"/>
      <c r="S1014" s="92"/>
      <c r="T1014" s="93"/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T1014" s="18" t="s">
        <v>165</v>
      </c>
      <c r="AU1014" s="18" t="s">
        <v>86</v>
      </c>
    </row>
    <row r="1015" s="13" customFormat="1">
      <c r="A1015" s="13"/>
      <c r="B1015" s="237"/>
      <c r="C1015" s="238"/>
      <c r="D1015" s="232" t="s">
        <v>141</v>
      </c>
      <c r="E1015" s="239" t="s">
        <v>1</v>
      </c>
      <c r="F1015" s="240" t="s">
        <v>1673</v>
      </c>
      <c r="G1015" s="238"/>
      <c r="H1015" s="241">
        <v>4.2220000000000004</v>
      </c>
      <c r="I1015" s="242"/>
      <c r="J1015" s="238"/>
      <c r="K1015" s="238"/>
      <c r="L1015" s="243"/>
      <c r="M1015" s="244"/>
      <c r="N1015" s="245"/>
      <c r="O1015" s="245"/>
      <c r="P1015" s="245"/>
      <c r="Q1015" s="245"/>
      <c r="R1015" s="245"/>
      <c r="S1015" s="245"/>
      <c r="T1015" s="246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47" t="s">
        <v>141</v>
      </c>
      <c r="AU1015" s="247" t="s">
        <v>86</v>
      </c>
      <c r="AV1015" s="13" t="s">
        <v>86</v>
      </c>
      <c r="AW1015" s="13" t="s">
        <v>32</v>
      </c>
      <c r="AX1015" s="13" t="s">
        <v>82</v>
      </c>
      <c r="AY1015" s="247" t="s">
        <v>131</v>
      </c>
    </row>
    <row r="1016" s="2" customFormat="1" ht="62.7" customHeight="1">
      <c r="A1016" s="39"/>
      <c r="B1016" s="40"/>
      <c r="C1016" s="219" t="s">
        <v>1674</v>
      </c>
      <c r="D1016" s="219" t="s">
        <v>133</v>
      </c>
      <c r="E1016" s="220" t="s">
        <v>853</v>
      </c>
      <c r="F1016" s="221" t="s">
        <v>854</v>
      </c>
      <c r="G1016" s="222" t="s">
        <v>220</v>
      </c>
      <c r="H1016" s="223">
        <v>20.550000000000001</v>
      </c>
      <c r="I1016" s="224"/>
      <c r="J1016" s="225">
        <f>ROUND(I1016*H1016,2)</f>
        <v>0</v>
      </c>
      <c r="K1016" s="221" t="s">
        <v>1</v>
      </c>
      <c r="L1016" s="45"/>
      <c r="M1016" s="226" t="s">
        <v>1</v>
      </c>
      <c r="N1016" s="227" t="s">
        <v>42</v>
      </c>
      <c r="O1016" s="92"/>
      <c r="P1016" s="228">
        <f>O1016*H1016</f>
        <v>0</v>
      </c>
      <c r="Q1016" s="228">
        <v>0</v>
      </c>
      <c r="R1016" s="228">
        <f>Q1016*H1016</f>
        <v>0</v>
      </c>
      <c r="S1016" s="228">
        <v>0</v>
      </c>
      <c r="T1016" s="229">
        <f>S1016*H1016</f>
        <v>0</v>
      </c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R1016" s="230" t="s">
        <v>137</v>
      </c>
      <c r="AT1016" s="230" t="s">
        <v>133</v>
      </c>
      <c r="AU1016" s="230" t="s">
        <v>86</v>
      </c>
      <c r="AY1016" s="18" t="s">
        <v>131</v>
      </c>
      <c r="BE1016" s="231">
        <f>IF(N1016="základní",J1016,0)</f>
        <v>0</v>
      </c>
      <c r="BF1016" s="231">
        <f>IF(N1016="snížená",J1016,0)</f>
        <v>0</v>
      </c>
      <c r="BG1016" s="231">
        <f>IF(N1016="zákl. přenesená",J1016,0)</f>
        <v>0</v>
      </c>
      <c r="BH1016" s="231">
        <f>IF(N1016="sníž. přenesená",J1016,0)</f>
        <v>0</v>
      </c>
      <c r="BI1016" s="231">
        <f>IF(N1016="nulová",J1016,0)</f>
        <v>0</v>
      </c>
      <c r="BJ1016" s="18" t="s">
        <v>82</v>
      </c>
      <c r="BK1016" s="231">
        <f>ROUND(I1016*H1016,2)</f>
        <v>0</v>
      </c>
      <c r="BL1016" s="18" t="s">
        <v>137</v>
      </c>
      <c r="BM1016" s="230" t="s">
        <v>1675</v>
      </c>
    </row>
    <row r="1017" s="2" customFormat="1">
      <c r="A1017" s="39"/>
      <c r="B1017" s="40"/>
      <c r="C1017" s="41"/>
      <c r="D1017" s="232" t="s">
        <v>139</v>
      </c>
      <c r="E1017" s="41"/>
      <c r="F1017" s="233" t="s">
        <v>854</v>
      </c>
      <c r="G1017" s="41"/>
      <c r="H1017" s="41"/>
      <c r="I1017" s="234"/>
      <c r="J1017" s="41"/>
      <c r="K1017" s="41"/>
      <c r="L1017" s="45"/>
      <c r="M1017" s="235"/>
      <c r="N1017" s="236"/>
      <c r="O1017" s="92"/>
      <c r="P1017" s="92"/>
      <c r="Q1017" s="92"/>
      <c r="R1017" s="92"/>
      <c r="S1017" s="92"/>
      <c r="T1017" s="93"/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T1017" s="18" t="s">
        <v>139</v>
      </c>
      <c r="AU1017" s="18" t="s">
        <v>86</v>
      </c>
    </row>
    <row r="1018" s="2" customFormat="1">
      <c r="A1018" s="39"/>
      <c r="B1018" s="40"/>
      <c r="C1018" s="41"/>
      <c r="D1018" s="232" t="s">
        <v>165</v>
      </c>
      <c r="E1018" s="41"/>
      <c r="F1018" s="259" t="s">
        <v>856</v>
      </c>
      <c r="G1018" s="41"/>
      <c r="H1018" s="41"/>
      <c r="I1018" s="234"/>
      <c r="J1018" s="41"/>
      <c r="K1018" s="41"/>
      <c r="L1018" s="45"/>
      <c r="M1018" s="235"/>
      <c r="N1018" s="236"/>
      <c r="O1018" s="92"/>
      <c r="P1018" s="92"/>
      <c r="Q1018" s="92"/>
      <c r="R1018" s="92"/>
      <c r="S1018" s="92"/>
      <c r="T1018" s="93"/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T1018" s="18" t="s">
        <v>165</v>
      </c>
      <c r="AU1018" s="18" t="s">
        <v>86</v>
      </c>
    </row>
    <row r="1019" s="13" customFormat="1">
      <c r="A1019" s="13"/>
      <c r="B1019" s="237"/>
      <c r="C1019" s="238"/>
      <c r="D1019" s="232" t="s">
        <v>141</v>
      </c>
      <c r="E1019" s="239" t="s">
        <v>1</v>
      </c>
      <c r="F1019" s="240" t="s">
        <v>1676</v>
      </c>
      <c r="G1019" s="238"/>
      <c r="H1019" s="241">
        <v>20.550000000000001</v>
      </c>
      <c r="I1019" s="242"/>
      <c r="J1019" s="238"/>
      <c r="K1019" s="238"/>
      <c r="L1019" s="243"/>
      <c r="M1019" s="244"/>
      <c r="N1019" s="245"/>
      <c r="O1019" s="245"/>
      <c r="P1019" s="245"/>
      <c r="Q1019" s="245"/>
      <c r="R1019" s="245"/>
      <c r="S1019" s="245"/>
      <c r="T1019" s="246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47" t="s">
        <v>141</v>
      </c>
      <c r="AU1019" s="247" t="s">
        <v>86</v>
      </c>
      <c r="AV1019" s="13" t="s">
        <v>86</v>
      </c>
      <c r="AW1019" s="13" t="s">
        <v>32</v>
      </c>
      <c r="AX1019" s="13" t="s">
        <v>82</v>
      </c>
      <c r="AY1019" s="247" t="s">
        <v>131</v>
      </c>
    </row>
    <row r="1020" s="2" customFormat="1" ht="49.05" customHeight="1">
      <c r="A1020" s="39"/>
      <c r="B1020" s="40"/>
      <c r="C1020" s="219" t="s">
        <v>1677</v>
      </c>
      <c r="D1020" s="219" t="s">
        <v>133</v>
      </c>
      <c r="E1020" s="220" t="s">
        <v>859</v>
      </c>
      <c r="F1020" s="221" t="s">
        <v>860</v>
      </c>
      <c r="G1020" s="222" t="s">
        <v>220</v>
      </c>
      <c r="H1020" s="223">
        <v>20</v>
      </c>
      <c r="I1020" s="224"/>
      <c r="J1020" s="225">
        <f>ROUND(I1020*H1020,2)</f>
        <v>0</v>
      </c>
      <c r="K1020" s="221" t="s">
        <v>1</v>
      </c>
      <c r="L1020" s="45"/>
      <c r="M1020" s="226" t="s">
        <v>1</v>
      </c>
      <c r="N1020" s="227" t="s">
        <v>42</v>
      </c>
      <c r="O1020" s="92"/>
      <c r="P1020" s="228">
        <f>O1020*H1020</f>
        <v>0</v>
      </c>
      <c r="Q1020" s="228">
        <v>0</v>
      </c>
      <c r="R1020" s="228">
        <f>Q1020*H1020</f>
        <v>0</v>
      </c>
      <c r="S1020" s="228">
        <v>0</v>
      </c>
      <c r="T1020" s="229">
        <f>S1020*H1020</f>
        <v>0</v>
      </c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R1020" s="230" t="s">
        <v>137</v>
      </c>
      <c r="AT1020" s="230" t="s">
        <v>133</v>
      </c>
      <c r="AU1020" s="230" t="s">
        <v>86</v>
      </c>
      <c r="AY1020" s="18" t="s">
        <v>131</v>
      </c>
      <c r="BE1020" s="231">
        <f>IF(N1020="základní",J1020,0)</f>
        <v>0</v>
      </c>
      <c r="BF1020" s="231">
        <f>IF(N1020="snížená",J1020,0)</f>
        <v>0</v>
      </c>
      <c r="BG1020" s="231">
        <f>IF(N1020="zákl. přenesená",J1020,0)</f>
        <v>0</v>
      </c>
      <c r="BH1020" s="231">
        <f>IF(N1020="sníž. přenesená",J1020,0)</f>
        <v>0</v>
      </c>
      <c r="BI1020" s="231">
        <f>IF(N1020="nulová",J1020,0)</f>
        <v>0</v>
      </c>
      <c r="BJ1020" s="18" t="s">
        <v>82</v>
      </c>
      <c r="BK1020" s="231">
        <f>ROUND(I1020*H1020,2)</f>
        <v>0</v>
      </c>
      <c r="BL1020" s="18" t="s">
        <v>137</v>
      </c>
      <c r="BM1020" s="230" t="s">
        <v>1678</v>
      </c>
    </row>
    <row r="1021" s="2" customFormat="1">
      <c r="A1021" s="39"/>
      <c r="B1021" s="40"/>
      <c r="C1021" s="41"/>
      <c r="D1021" s="232" t="s">
        <v>139</v>
      </c>
      <c r="E1021" s="41"/>
      <c r="F1021" s="233" t="s">
        <v>860</v>
      </c>
      <c r="G1021" s="41"/>
      <c r="H1021" s="41"/>
      <c r="I1021" s="234"/>
      <c r="J1021" s="41"/>
      <c r="K1021" s="41"/>
      <c r="L1021" s="45"/>
      <c r="M1021" s="235"/>
      <c r="N1021" s="236"/>
      <c r="O1021" s="92"/>
      <c r="P1021" s="92"/>
      <c r="Q1021" s="92"/>
      <c r="R1021" s="92"/>
      <c r="S1021" s="92"/>
      <c r="T1021" s="93"/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T1021" s="18" t="s">
        <v>139</v>
      </c>
      <c r="AU1021" s="18" t="s">
        <v>86</v>
      </c>
    </row>
    <row r="1022" s="2" customFormat="1">
      <c r="A1022" s="39"/>
      <c r="B1022" s="40"/>
      <c r="C1022" s="41"/>
      <c r="D1022" s="232" t="s">
        <v>165</v>
      </c>
      <c r="E1022" s="41"/>
      <c r="F1022" s="259" t="s">
        <v>862</v>
      </c>
      <c r="G1022" s="41"/>
      <c r="H1022" s="41"/>
      <c r="I1022" s="234"/>
      <c r="J1022" s="41"/>
      <c r="K1022" s="41"/>
      <c r="L1022" s="45"/>
      <c r="M1022" s="235"/>
      <c r="N1022" s="236"/>
      <c r="O1022" s="92"/>
      <c r="P1022" s="92"/>
      <c r="Q1022" s="92"/>
      <c r="R1022" s="92"/>
      <c r="S1022" s="92"/>
      <c r="T1022" s="93"/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T1022" s="18" t="s">
        <v>165</v>
      </c>
      <c r="AU1022" s="18" t="s">
        <v>86</v>
      </c>
    </row>
    <row r="1023" s="13" customFormat="1">
      <c r="A1023" s="13"/>
      <c r="B1023" s="237"/>
      <c r="C1023" s="238"/>
      <c r="D1023" s="232" t="s">
        <v>141</v>
      </c>
      <c r="E1023" s="239" t="s">
        <v>1</v>
      </c>
      <c r="F1023" s="240" t="s">
        <v>264</v>
      </c>
      <c r="G1023" s="238"/>
      <c r="H1023" s="241">
        <v>20</v>
      </c>
      <c r="I1023" s="242"/>
      <c r="J1023" s="238"/>
      <c r="K1023" s="238"/>
      <c r="L1023" s="243"/>
      <c r="M1023" s="244"/>
      <c r="N1023" s="245"/>
      <c r="O1023" s="245"/>
      <c r="P1023" s="245"/>
      <c r="Q1023" s="245"/>
      <c r="R1023" s="245"/>
      <c r="S1023" s="245"/>
      <c r="T1023" s="246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47" t="s">
        <v>141</v>
      </c>
      <c r="AU1023" s="247" t="s">
        <v>86</v>
      </c>
      <c r="AV1023" s="13" t="s">
        <v>86</v>
      </c>
      <c r="AW1023" s="13" t="s">
        <v>32</v>
      </c>
      <c r="AX1023" s="13" t="s">
        <v>82</v>
      </c>
      <c r="AY1023" s="247" t="s">
        <v>131</v>
      </c>
    </row>
    <row r="1024" s="2" customFormat="1" ht="24.15" customHeight="1">
      <c r="A1024" s="39"/>
      <c r="B1024" s="40"/>
      <c r="C1024" s="219" t="s">
        <v>1679</v>
      </c>
      <c r="D1024" s="219" t="s">
        <v>133</v>
      </c>
      <c r="E1024" s="220" t="s">
        <v>1680</v>
      </c>
      <c r="F1024" s="221" t="s">
        <v>1681</v>
      </c>
      <c r="G1024" s="222" t="s">
        <v>220</v>
      </c>
      <c r="H1024" s="223">
        <v>18.814</v>
      </c>
      <c r="I1024" s="224"/>
      <c r="J1024" s="225">
        <f>ROUND(I1024*H1024,2)</f>
        <v>0</v>
      </c>
      <c r="K1024" s="221" t="s">
        <v>155</v>
      </c>
      <c r="L1024" s="45"/>
      <c r="M1024" s="226" t="s">
        <v>1</v>
      </c>
      <c r="N1024" s="227" t="s">
        <v>42</v>
      </c>
      <c r="O1024" s="92"/>
      <c r="P1024" s="228">
        <f>O1024*H1024</f>
        <v>0</v>
      </c>
      <c r="Q1024" s="228">
        <v>0</v>
      </c>
      <c r="R1024" s="228">
        <f>Q1024*H1024</f>
        <v>0</v>
      </c>
      <c r="S1024" s="228">
        <v>0</v>
      </c>
      <c r="T1024" s="229">
        <f>S1024*H1024</f>
        <v>0</v>
      </c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  <c r="AR1024" s="230" t="s">
        <v>137</v>
      </c>
      <c r="AT1024" s="230" t="s">
        <v>133</v>
      </c>
      <c r="AU1024" s="230" t="s">
        <v>86</v>
      </c>
      <c r="AY1024" s="18" t="s">
        <v>131</v>
      </c>
      <c r="BE1024" s="231">
        <f>IF(N1024="základní",J1024,0)</f>
        <v>0</v>
      </c>
      <c r="BF1024" s="231">
        <f>IF(N1024="snížená",J1024,0)</f>
        <v>0</v>
      </c>
      <c r="BG1024" s="231">
        <f>IF(N1024="zákl. přenesená",J1024,0)</f>
        <v>0</v>
      </c>
      <c r="BH1024" s="231">
        <f>IF(N1024="sníž. přenesená",J1024,0)</f>
        <v>0</v>
      </c>
      <c r="BI1024" s="231">
        <f>IF(N1024="nulová",J1024,0)</f>
        <v>0</v>
      </c>
      <c r="BJ1024" s="18" t="s">
        <v>82</v>
      </c>
      <c r="BK1024" s="231">
        <f>ROUND(I1024*H1024,2)</f>
        <v>0</v>
      </c>
      <c r="BL1024" s="18" t="s">
        <v>137</v>
      </c>
      <c r="BM1024" s="230" t="s">
        <v>1682</v>
      </c>
    </row>
    <row r="1025" s="2" customFormat="1">
      <c r="A1025" s="39"/>
      <c r="B1025" s="40"/>
      <c r="C1025" s="41"/>
      <c r="D1025" s="232" t="s">
        <v>139</v>
      </c>
      <c r="E1025" s="41"/>
      <c r="F1025" s="233" t="s">
        <v>1683</v>
      </c>
      <c r="G1025" s="41"/>
      <c r="H1025" s="41"/>
      <c r="I1025" s="234"/>
      <c r="J1025" s="41"/>
      <c r="K1025" s="41"/>
      <c r="L1025" s="45"/>
      <c r="M1025" s="235"/>
      <c r="N1025" s="236"/>
      <c r="O1025" s="92"/>
      <c r="P1025" s="92"/>
      <c r="Q1025" s="92"/>
      <c r="R1025" s="92"/>
      <c r="S1025" s="92"/>
      <c r="T1025" s="93"/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T1025" s="18" t="s">
        <v>139</v>
      </c>
      <c r="AU1025" s="18" t="s">
        <v>86</v>
      </c>
    </row>
    <row r="1026" s="13" customFormat="1">
      <c r="A1026" s="13"/>
      <c r="B1026" s="237"/>
      <c r="C1026" s="238"/>
      <c r="D1026" s="232" t="s">
        <v>141</v>
      </c>
      <c r="E1026" s="239" t="s">
        <v>1</v>
      </c>
      <c r="F1026" s="240" t="s">
        <v>1684</v>
      </c>
      <c r="G1026" s="238"/>
      <c r="H1026" s="241">
        <v>18.814</v>
      </c>
      <c r="I1026" s="242"/>
      <c r="J1026" s="238"/>
      <c r="K1026" s="238"/>
      <c r="L1026" s="243"/>
      <c r="M1026" s="244"/>
      <c r="N1026" s="245"/>
      <c r="O1026" s="245"/>
      <c r="P1026" s="245"/>
      <c r="Q1026" s="245"/>
      <c r="R1026" s="245"/>
      <c r="S1026" s="245"/>
      <c r="T1026" s="246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7" t="s">
        <v>141</v>
      </c>
      <c r="AU1026" s="247" t="s">
        <v>86</v>
      </c>
      <c r="AV1026" s="13" t="s">
        <v>86</v>
      </c>
      <c r="AW1026" s="13" t="s">
        <v>32</v>
      </c>
      <c r="AX1026" s="13" t="s">
        <v>77</v>
      </c>
      <c r="AY1026" s="247" t="s">
        <v>131</v>
      </c>
    </row>
    <row r="1027" s="14" customFormat="1">
      <c r="A1027" s="14"/>
      <c r="B1027" s="248"/>
      <c r="C1027" s="249"/>
      <c r="D1027" s="232" t="s">
        <v>141</v>
      </c>
      <c r="E1027" s="250" t="s">
        <v>1</v>
      </c>
      <c r="F1027" s="251" t="s">
        <v>159</v>
      </c>
      <c r="G1027" s="249"/>
      <c r="H1027" s="252">
        <v>18.814</v>
      </c>
      <c r="I1027" s="253"/>
      <c r="J1027" s="249"/>
      <c r="K1027" s="249"/>
      <c r="L1027" s="254"/>
      <c r="M1027" s="255"/>
      <c r="N1027" s="256"/>
      <c r="O1027" s="256"/>
      <c r="P1027" s="256"/>
      <c r="Q1027" s="256"/>
      <c r="R1027" s="256"/>
      <c r="S1027" s="256"/>
      <c r="T1027" s="257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8" t="s">
        <v>141</v>
      </c>
      <c r="AU1027" s="258" t="s">
        <v>86</v>
      </c>
      <c r="AV1027" s="14" t="s">
        <v>137</v>
      </c>
      <c r="AW1027" s="14" t="s">
        <v>32</v>
      </c>
      <c r="AX1027" s="14" t="s">
        <v>82</v>
      </c>
      <c r="AY1027" s="258" t="s">
        <v>131</v>
      </c>
    </row>
    <row r="1028" s="2" customFormat="1" ht="33" customHeight="1">
      <c r="A1028" s="39"/>
      <c r="B1028" s="40"/>
      <c r="C1028" s="219" t="s">
        <v>863</v>
      </c>
      <c r="D1028" s="219" t="s">
        <v>133</v>
      </c>
      <c r="E1028" s="220" t="s">
        <v>865</v>
      </c>
      <c r="F1028" s="221" t="s">
        <v>866</v>
      </c>
      <c r="G1028" s="222" t="s">
        <v>220</v>
      </c>
      <c r="H1028" s="223">
        <v>20</v>
      </c>
      <c r="I1028" s="224"/>
      <c r="J1028" s="225">
        <f>ROUND(I1028*H1028,2)</f>
        <v>0</v>
      </c>
      <c r="K1028" s="221" t="s">
        <v>1</v>
      </c>
      <c r="L1028" s="45"/>
      <c r="M1028" s="226" t="s">
        <v>1</v>
      </c>
      <c r="N1028" s="227" t="s">
        <v>42</v>
      </c>
      <c r="O1028" s="92"/>
      <c r="P1028" s="228">
        <f>O1028*H1028</f>
        <v>0</v>
      </c>
      <c r="Q1028" s="228">
        <v>0</v>
      </c>
      <c r="R1028" s="228">
        <f>Q1028*H1028</f>
        <v>0</v>
      </c>
      <c r="S1028" s="228">
        <v>0</v>
      </c>
      <c r="T1028" s="229">
        <f>S1028*H1028</f>
        <v>0</v>
      </c>
      <c r="U1028" s="39"/>
      <c r="V1028" s="39"/>
      <c r="W1028" s="39"/>
      <c r="X1028" s="39"/>
      <c r="Y1028" s="39"/>
      <c r="Z1028" s="39"/>
      <c r="AA1028" s="39"/>
      <c r="AB1028" s="39"/>
      <c r="AC1028" s="39"/>
      <c r="AD1028" s="39"/>
      <c r="AE1028" s="39"/>
      <c r="AR1028" s="230" t="s">
        <v>137</v>
      </c>
      <c r="AT1028" s="230" t="s">
        <v>133</v>
      </c>
      <c r="AU1028" s="230" t="s">
        <v>86</v>
      </c>
      <c r="AY1028" s="18" t="s">
        <v>131</v>
      </c>
      <c r="BE1028" s="231">
        <f>IF(N1028="základní",J1028,0)</f>
        <v>0</v>
      </c>
      <c r="BF1028" s="231">
        <f>IF(N1028="snížená",J1028,0)</f>
        <v>0</v>
      </c>
      <c r="BG1028" s="231">
        <f>IF(N1028="zákl. přenesená",J1028,0)</f>
        <v>0</v>
      </c>
      <c r="BH1028" s="231">
        <f>IF(N1028="sníž. přenesená",J1028,0)</f>
        <v>0</v>
      </c>
      <c r="BI1028" s="231">
        <f>IF(N1028="nulová",J1028,0)</f>
        <v>0</v>
      </c>
      <c r="BJ1028" s="18" t="s">
        <v>82</v>
      </c>
      <c r="BK1028" s="231">
        <f>ROUND(I1028*H1028,2)</f>
        <v>0</v>
      </c>
      <c r="BL1028" s="18" t="s">
        <v>137</v>
      </c>
      <c r="BM1028" s="230" t="s">
        <v>1685</v>
      </c>
    </row>
    <row r="1029" s="2" customFormat="1">
      <c r="A1029" s="39"/>
      <c r="B1029" s="40"/>
      <c r="C1029" s="41"/>
      <c r="D1029" s="232" t="s">
        <v>139</v>
      </c>
      <c r="E1029" s="41"/>
      <c r="F1029" s="233" t="s">
        <v>868</v>
      </c>
      <c r="G1029" s="41"/>
      <c r="H1029" s="41"/>
      <c r="I1029" s="234"/>
      <c r="J1029" s="41"/>
      <c r="K1029" s="41"/>
      <c r="L1029" s="45"/>
      <c r="M1029" s="235"/>
      <c r="N1029" s="236"/>
      <c r="O1029" s="92"/>
      <c r="P1029" s="92"/>
      <c r="Q1029" s="92"/>
      <c r="R1029" s="92"/>
      <c r="S1029" s="92"/>
      <c r="T1029" s="93"/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T1029" s="18" t="s">
        <v>139</v>
      </c>
      <c r="AU1029" s="18" t="s">
        <v>86</v>
      </c>
    </row>
    <row r="1030" s="2" customFormat="1">
      <c r="A1030" s="39"/>
      <c r="B1030" s="40"/>
      <c r="C1030" s="41"/>
      <c r="D1030" s="232" t="s">
        <v>165</v>
      </c>
      <c r="E1030" s="41"/>
      <c r="F1030" s="259" t="s">
        <v>869</v>
      </c>
      <c r="G1030" s="41"/>
      <c r="H1030" s="41"/>
      <c r="I1030" s="234"/>
      <c r="J1030" s="41"/>
      <c r="K1030" s="41"/>
      <c r="L1030" s="45"/>
      <c r="M1030" s="235"/>
      <c r="N1030" s="236"/>
      <c r="O1030" s="92"/>
      <c r="P1030" s="92"/>
      <c r="Q1030" s="92"/>
      <c r="R1030" s="92"/>
      <c r="S1030" s="92"/>
      <c r="T1030" s="93"/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T1030" s="18" t="s">
        <v>165</v>
      </c>
      <c r="AU1030" s="18" t="s">
        <v>86</v>
      </c>
    </row>
    <row r="1031" s="13" customFormat="1">
      <c r="A1031" s="13"/>
      <c r="B1031" s="237"/>
      <c r="C1031" s="238"/>
      <c r="D1031" s="232" t="s">
        <v>141</v>
      </c>
      <c r="E1031" s="239" t="s">
        <v>1</v>
      </c>
      <c r="F1031" s="240" t="s">
        <v>1686</v>
      </c>
      <c r="G1031" s="238"/>
      <c r="H1031" s="241">
        <v>20</v>
      </c>
      <c r="I1031" s="242"/>
      <c r="J1031" s="238"/>
      <c r="K1031" s="238"/>
      <c r="L1031" s="243"/>
      <c r="M1031" s="244"/>
      <c r="N1031" s="245"/>
      <c r="O1031" s="245"/>
      <c r="P1031" s="245"/>
      <c r="Q1031" s="245"/>
      <c r="R1031" s="245"/>
      <c r="S1031" s="245"/>
      <c r="T1031" s="246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47" t="s">
        <v>141</v>
      </c>
      <c r="AU1031" s="247" t="s">
        <v>86</v>
      </c>
      <c r="AV1031" s="13" t="s">
        <v>86</v>
      </c>
      <c r="AW1031" s="13" t="s">
        <v>32</v>
      </c>
      <c r="AX1031" s="13" t="s">
        <v>82</v>
      </c>
      <c r="AY1031" s="247" t="s">
        <v>131</v>
      </c>
    </row>
    <row r="1032" s="2" customFormat="1" ht="37.8" customHeight="1">
      <c r="A1032" s="39"/>
      <c r="B1032" s="40"/>
      <c r="C1032" s="219" t="s">
        <v>1687</v>
      </c>
      <c r="D1032" s="219" t="s">
        <v>133</v>
      </c>
      <c r="E1032" s="220" t="s">
        <v>891</v>
      </c>
      <c r="F1032" s="221" t="s">
        <v>1688</v>
      </c>
      <c r="G1032" s="222" t="s">
        <v>220</v>
      </c>
      <c r="H1032" s="223">
        <v>194.578</v>
      </c>
      <c r="I1032" s="224"/>
      <c r="J1032" s="225">
        <f>ROUND(I1032*H1032,2)</f>
        <v>0</v>
      </c>
      <c r="K1032" s="221" t="s">
        <v>155</v>
      </c>
      <c r="L1032" s="45"/>
      <c r="M1032" s="226" t="s">
        <v>1</v>
      </c>
      <c r="N1032" s="227" t="s">
        <v>42</v>
      </c>
      <c r="O1032" s="92"/>
      <c r="P1032" s="228">
        <f>O1032*H1032</f>
        <v>0</v>
      </c>
      <c r="Q1032" s="228">
        <v>0</v>
      </c>
      <c r="R1032" s="228">
        <f>Q1032*H1032</f>
        <v>0</v>
      </c>
      <c r="S1032" s="228">
        <v>0</v>
      </c>
      <c r="T1032" s="229">
        <f>S1032*H1032</f>
        <v>0</v>
      </c>
      <c r="U1032" s="39"/>
      <c r="V1032" s="39"/>
      <c r="W1032" s="39"/>
      <c r="X1032" s="39"/>
      <c r="Y1032" s="39"/>
      <c r="Z1032" s="39"/>
      <c r="AA1032" s="39"/>
      <c r="AB1032" s="39"/>
      <c r="AC1032" s="39"/>
      <c r="AD1032" s="39"/>
      <c r="AE1032" s="39"/>
      <c r="AR1032" s="230" t="s">
        <v>137</v>
      </c>
      <c r="AT1032" s="230" t="s">
        <v>133</v>
      </c>
      <c r="AU1032" s="230" t="s">
        <v>86</v>
      </c>
      <c r="AY1032" s="18" t="s">
        <v>131</v>
      </c>
      <c r="BE1032" s="231">
        <f>IF(N1032="základní",J1032,0)</f>
        <v>0</v>
      </c>
      <c r="BF1032" s="231">
        <f>IF(N1032="snížená",J1032,0)</f>
        <v>0</v>
      </c>
      <c r="BG1032" s="231">
        <f>IF(N1032="zákl. přenesená",J1032,0)</f>
        <v>0</v>
      </c>
      <c r="BH1032" s="231">
        <f>IF(N1032="sníž. přenesená",J1032,0)</f>
        <v>0</v>
      </c>
      <c r="BI1032" s="231">
        <f>IF(N1032="nulová",J1032,0)</f>
        <v>0</v>
      </c>
      <c r="BJ1032" s="18" t="s">
        <v>82</v>
      </c>
      <c r="BK1032" s="231">
        <f>ROUND(I1032*H1032,2)</f>
        <v>0</v>
      </c>
      <c r="BL1032" s="18" t="s">
        <v>137</v>
      </c>
      <c r="BM1032" s="230" t="s">
        <v>1689</v>
      </c>
    </row>
    <row r="1033" s="2" customFormat="1">
      <c r="A1033" s="39"/>
      <c r="B1033" s="40"/>
      <c r="C1033" s="41"/>
      <c r="D1033" s="232" t="s">
        <v>139</v>
      </c>
      <c r="E1033" s="41"/>
      <c r="F1033" s="233" t="s">
        <v>894</v>
      </c>
      <c r="G1033" s="41"/>
      <c r="H1033" s="41"/>
      <c r="I1033" s="234"/>
      <c r="J1033" s="41"/>
      <c r="K1033" s="41"/>
      <c r="L1033" s="45"/>
      <c r="M1033" s="235"/>
      <c r="N1033" s="236"/>
      <c r="O1033" s="92"/>
      <c r="P1033" s="92"/>
      <c r="Q1033" s="92"/>
      <c r="R1033" s="92"/>
      <c r="S1033" s="92"/>
      <c r="T1033" s="93"/>
      <c r="U1033" s="39"/>
      <c r="V1033" s="39"/>
      <c r="W1033" s="39"/>
      <c r="X1033" s="39"/>
      <c r="Y1033" s="39"/>
      <c r="Z1033" s="39"/>
      <c r="AA1033" s="39"/>
      <c r="AB1033" s="39"/>
      <c r="AC1033" s="39"/>
      <c r="AD1033" s="39"/>
      <c r="AE1033" s="39"/>
      <c r="AT1033" s="18" t="s">
        <v>139</v>
      </c>
      <c r="AU1033" s="18" t="s">
        <v>86</v>
      </c>
    </row>
    <row r="1034" s="13" customFormat="1">
      <c r="A1034" s="13"/>
      <c r="B1034" s="237"/>
      <c r="C1034" s="238"/>
      <c r="D1034" s="232" t="s">
        <v>141</v>
      </c>
      <c r="E1034" s="239" t="s">
        <v>1</v>
      </c>
      <c r="F1034" s="240" t="s">
        <v>1660</v>
      </c>
      <c r="G1034" s="238"/>
      <c r="H1034" s="241">
        <v>188.81999999999999</v>
      </c>
      <c r="I1034" s="242"/>
      <c r="J1034" s="238"/>
      <c r="K1034" s="238"/>
      <c r="L1034" s="243"/>
      <c r="M1034" s="244"/>
      <c r="N1034" s="245"/>
      <c r="O1034" s="245"/>
      <c r="P1034" s="245"/>
      <c r="Q1034" s="245"/>
      <c r="R1034" s="245"/>
      <c r="S1034" s="245"/>
      <c r="T1034" s="246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47" t="s">
        <v>141</v>
      </c>
      <c r="AU1034" s="247" t="s">
        <v>86</v>
      </c>
      <c r="AV1034" s="13" t="s">
        <v>86</v>
      </c>
      <c r="AW1034" s="13" t="s">
        <v>32</v>
      </c>
      <c r="AX1034" s="13" t="s">
        <v>77</v>
      </c>
      <c r="AY1034" s="247" t="s">
        <v>131</v>
      </c>
    </row>
    <row r="1035" s="13" customFormat="1">
      <c r="A1035" s="13"/>
      <c r="B1035" s="237"/>
      <c r="C1035" s="238"/>
      <c r="D1035" s="232" t="s">
        <v>141</v>
      </c>
      <c r="E1035" s="239" t="s">
        <v>1</v>
      </c>
      <c r="F1035" s="240" t="s">
        <v>1690</v>
      </c>
      <c r="G1035" s="238"/>
      <c r="H1035" s="241">
        <v>1.536</v>
      </c>
      <c r="I1035" s="242"/>
      <c r="J1035" s="238"/>
      <c r="K1035" s="238"/>
      <c r="L1035" s="243"/>
      <c r="M1035" s="244"/>
      <c r="N1035" s="245"/>
      <c r="O1035" s="245"/>
      <c r="P1035" s="245"/>
      <c r="Q1035" s="245"/>
      <c r="R1035" s="245"/>
      <c r="S1035" s="245"/>
      <c r="T1035" s="246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47" t="s">
        <v>141</v>
      </c>
      <c r="AU1035" s="247" t="s">
        <v>86</v>
      </c>
      <c r="AV1035" s="13" t="s">
        <v>86</v>
      </c>
      <c r="AW1035" s="13" t="s">
        <v>32</v>
      </c>
      <c r="AX1035" s="13" t="s">
        <v>77</v>
      </c>
      <c r="AY1035" s="247" t="s">
        <v>131</v>
      </c>
    </row>
    <row r="1036" s="13" customFormat="1">
      <c r="A1036" s="13"/>
      <c r="B1036" s="237"/>
      <c r="C1036" s="238"/>
      <c r="D1036" s="232" t="s">
        <v>141</v>
      </c>
      <c r="E1036" s="239" t="s">
        <v>1</v>
      </c>
      <c r="F1036" s="240" t="s">
        <v>1663</v>
      </c>
      <c r="G1036" s="238"/>
      <c r="H1036" s="241">
        <v>4.2220000000000004</v>
      </c>
      <c r="I1036" s="242"/>
      <c r="J1036" s="238"/>
      <c r="K1036" s="238"/>
      <c r="L1036" s="243"/>
      <c r="M1036" s="244"/>
      <c r="N1036" s="245"/>
      <c r="O1036" s="245"/>
      <c r="P1036" s="245"/>
      <c r="Q1036" s="245"/>
      <c r="R1036" s="245"/>
      <c r="S1036" s="245"/>
      <c r="T1036" s="246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47" t="s">
        <v>141</v>
      </c>
      <c r="AU1036" s="247" t="s">
        <v>86</v>
      </c>
      <c r="AV1036" s="13" t="s">
        <v>86</v>
      </c>
      <c r="AW1036" s="13" t="s">
        <v>32</v>
      </c>
      <c r="AX1036" s="13" t="s">
        <v>77</v>
      </c>
      <c r="AY1036" s="247" t="s">
        <v>131</v>
      </c>
    </row>
    <row r="1037" s="14" customFormat="1">
      <c r="A1037" s="14"/>
      <c r="B1037" s="248"/>
      <c r="C1037" s="249"/>
      <c r="D1037" s="232" t="s">
        <v>141</v>
      </c>
      <c r="E1037" s="250" t="s">
        <v>1</v>
      </c>
      <c r="F1037" s="251" t="s">
        <v>159</v>
      </c>
      <c r="G1037" s="249"/>
      <c r="H1037" s="252">
        <v>194.578</v>
      </c>
      <c r="I1037" s="253"/>
      <c r="J1037" s="249"/>
      <c r="K1037" s="249"/>
      <c r="L1037" s="254"/>
      <c r="M1037" s="255"/>
      <c r="N1037" s="256"/>
      <c r="O1037" s="256"/>
      <c r="P1037" s="256"/>
      <c r="Q1037" s="256"/>
      <c r="R1037" s="256"/>
      <c r="S1037" s="256"/>
      <c r="T1037" s="257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8" t="s">
        <v>141</v>
      </c>
      <c r="AU1037" s="258" t="s">
        <v>86</v>
      </c>
      <c r="AV1037" s="14" t="s">
        <v>137</v>
      </c>
      <c r="AW1037" s="14" t="s">
        <v>32</v>
      </c>
      <c r="AX1037" s="14" t="s">
        <v>82</v>
      </c>
      <c r="AY1037" s="258" t="s">
        <v>131</v>
      </c>
    </row>
    <row r="1038" s="2" customFormat="1" ht="37.8" customHeight="1">
      <c r="A1038" s="39"/>
      <c r="B1038" s="40"/>
      <c r="C1038" s="219" t="s">
        <v>1691</v>
      </c>
      <c r="D1038" s="219" t="s">
        <v>133</v>
      </c>
      <c r="E1038" s="220" t="s">
        <v>872</v>
      </c>
      <c r="F1038" s="221" t="s">
        <v>873</v>
      </c>
      <c r="G1038" s="222" t="s">
        <v>220</v>
      </c>
      <c r="H1038" s="223">
        <v>8.5969999999999995</v>
      </c>
      <c r="I1038" s="224"/>
      <c r="J1038" s="225">
        <f>ROUND(I1038*H1038,2)</f>
        <v>0</v>
      </c>
      <c r="K1038" s="221" t="s">
        <v>155</v>
      </c>
      <c r="L1038" s="45"/>
      <c r="M1038" s="226" t="s">
        <v>1</v>
      </c>
      <c r="N1038" s="227" t="s">
        <v>42</v>
      </c>
      <c r="O1038" s="92"/>
      <c r="P1038" s="228">
        <f>O1038*H1038</f>
        <v>0</v>
      </c>
      <c r="Q1038" s="228">
        <v>0</v>
      </c>
      <c r="R1038" s="228">
        <f>Q1038*H1038</f>
        <v>0</v>
      </c>
      <c r="S1038" s="228">
        <v>0</v>
      </c>
      <c r="T1038" s="229">
        <f>S1038*H1038</f>
        <v>0</v>
      </c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R1038" s="230" t="s">
        <v>137</v>
      </c>
      <c r="AT1038" s="230" t="s">
        <v>133</v>
      </c>
      <c r="AU1038" s="230" t="s">
        <v>86</v>
      </c>
      <c r="AY1038" s="18" t="s">
        <v>131</v>
      </c>
      <c r="BE1038" s="231">
        <f>IF(N1038="základní",J1038,0)</f>
        <v>0</v>
      </c>
      <c r="BF1038" s="231">
        <f>IF(N1038="snížená",J1038,0)</f>
        <v>0</v>
      </c>
      <c r="BG1038" s="231">
        <f>IF(N1038="zákl. přenesená",J1038,0)</f>
        <v>0</v>
      </c>
      <c r="BH1038" s="231">
        <f>IF(N1038="sníž. přenesená",J1038,0)</f>
        <v>0</v>
      </c>
      <c r="BI1038" s="231">
        <f>IF(N1038="nulová",J1038,0)</f>
        <v>0</v>
      </c>
      <c r="BJ1038" s="18" t="s">
        <v>82</v>
      </c>
      <c r="BK1038" s="231">
        <f>ROUND(I1038*H1038,2)</f>
        <v>0</v>
      </c>
      <c r="BL1038" s="18" t="s">
        <v>137</v>
      </c>
      <c r="BM1038" s="230" t="s">
        <v>1692</v>
      </c>
    </row>
    <row r="1039" s="2" customFormat="1">
      <c r="A1039" s="39"/>
      <c r="B1039" s="40"/>
      <c r="C1039" s="41"/>
      <c r="D1039" s="232" t="s">
        <v>139</v>
      </c>
      <c r="E1039" s="41"/>
      <c r="F1039" s="233" t="s">
        <v>875</v>
      </c>
      <c r="G1039" s="41"/>
      <c r="H1039" s="41"/>
      <c r="I1039" s="234"/>
      <c r="J1039" s="41"/>
      <c r="K1039" s="41"/>
      <c r="L1039" s="45"/>
      <c r="M1039" s="235"/>
      <c r="N1039" s="236"/>
      <c r="O1039" s="92"/>
      <c r="P1039" s="92"/>
      <c r="Q1039" s="92"/>
      <c r="R1039" s="92"/>
      <c r="S1039" s="92"/>
      <c r="T1039" s="93"/>
      <c r="U1039" s="39"/>
      <c r="V1039" s="39"/>
      <c r="W1039" s="39"/>
      <c r="X1039" s="39"/>
      <c r="Y1039" s="39"/>
      <c r="Z1039" s="39"/>
      <c r="AA1039" s="39"/>
      <c r="AB1039" s="39"/>
      <c r="AC1039" s="39"/>
      <c r="AD1039" s="39"/>
      <c r="AE1039" s="39"/>
      <c r="AT1039" s="18" t="s">
        <v>139</v>
      </c>
      <c r="AU1039" s="18" t="s">
        <v>86</v>
      </c>
    </row>
    <row r="1040" s="13" customFormat="1">
      <c r="A1040" s="13"/>
      <c r="B1040" s="237"/>
      <c r="C1040" s="238"/>
      <c r="D1040" s="232" t="s">
        <v>141</v>
      </c>
      <c r="E1040" s="239" t="s">
        <v>1</v>
      </c>
      <c r="F1040" s="240" t="s">
        <v>1693</v>
      </c>
      <c r="G1040" s="238"/>
      <c r="H1040" s="241">
        <v>8.5969999999999995</v>
      </c>
      <c r="I1040" s="242"/>
      <c r="J1040" s="238"/>
      <c r="K1040" s="238"/>
      <c r="L1040" s="243"/>
      <c r="M1040" s="244"/>
      <c r="N1040" s="245"/>
      <c r="O1040" s="245"/>
      <c r="P1040" s="245"/>
      <c r="Q1040" s="245"/>
      <c r="R1040" s="245"/>
      <c r="S1040" s="245"/>
      <c r="T1040" s="246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47" t="s">
        <v>141</v>
      </c>
      <c r="AU1040" s="247" t="s">
        <v>86</v>
      </c>
      <c r="AV1040" s="13" t="s">
        <v>86</v>
      </c>
      <c r="AW1040" s="13" t="s">
        <v>32</v>
      </c>
      <c r="AX1040" s="13" t="s">
        <v>77</v>
      </c>
      <c r="AY1040" s="247" t="s">
        <v>131</v>
      </c>
    </row>
    <row r="1041" s="14" customFormat="1">
      <c r="A1041" s="14"/>
      <c r="B1041" s="248"/>
      <c r="C1041" s="249"/>
      <c r="D1041" s="232" t="s">
        <v>141</v>
      </c>
      <c r="E1041" s="250" t="s">
        <v>1</v>
      </c>
      <c r="F1041" s="251" t="s">
        <v>159</v>
      </c>
      <c r="G1041" s="249"/>
      <c r="H1041" s="252">
        <v>8.5969999999999995</v>
      </c>
      <c r="I1041" s="253"/>
      <c r="J1041" s="249"/>
      <c r="K1041" s="249"/>
      <c r="L1041" s="254"/>
      <c r="M1041" s="255"/>
      <c r="N1041" s="256"/>
      <c r="O1041" s="256"/>
      <c r="P1041" s="256"/>
      <c r="Q1041" s="256"/>
      <c r="R1041" s="256"/>
      <c r="S1041" s="256"/>
      <c r="T1041" s="257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8" t="s">
        <v>141</v>
      </c>
      <c r="AU1041" s="258" t="s">
        <v>86</v>
      </c>
      <c r="AV1041" s="14" t="s">
        <v>137</v>
      </c>
      <c r="AW1041" s="14" t="s">
        <v>32</v>
      </c>
      <c r="AX1041" s="14" t="s">
        <v>82</v>
      </c>
      <c r="AY1041" s="258" t="s">
        <v>131</v>
      </c>
    </row>
    <row r="1042" s="2" customFormat="1" ht="44.25" customHeight="1">
      <c r="A1042" s="39"/>
      <c r="B1042" s="40"/>
      <c r="C1042" s="219" t="s">
        <v>1694</v>
      </c>
      <c r="D1042" s="219" t="s">
        <v>133</v>
      </c>
      <c r="E1042" s="220" t="s">
        <v>1695</v>
      </c>
      <c r="F1042" s="221" t="s">
        <v>1696</v>
      </c>
      <c r="G1042" s="222" t="s">
        <v>220</v>
      </c>
      <c r="H1042" s="223">
        <v>1.3999999999999999</v>
      </c>
      <c r="I1042" s="224"/>
      <c r="J1042" s="225">
        <f>ROUND(I1042*H1042,2)</f>
        <v>0</v>
      </c>
      <c r="K1042" s="221" t="s">
        <v>155</v>
      </c>
      <c r="L1042" s="45"/>
      <c r="M1042" s="226" t="s">
        <v>1</v>
      </c>
      <c r="N1042" s="227" t="s">
        <v>42</v>
      </c>
      <c r="O1042" s="92"/>
      <c r="P1042" s="228">
        <f>O1042*H1042</f>
        <v>0</v>
      </c>
      <c r="Q1042" s="228">
        <v>0</v>
      </c>
      <c r="R1042" s="228">
        <f>Q1042*H1042</f>
        <v>0</v>
      </c>
      <c r="S1042" s="228">
        <v>0</v>
      </c>
      <c r="T1042" s="229">
        <f>S1042*H1042</f>
        <v>0</v>
      </c>
      <c r="U1042" s="39"/>
      <c r="V1042" s="39"/>
      <c r="W1042" s="39"/>
      <c r="X1042" s="39"/>
      <c r="Y1042" s="39"/>
      <c r="Z1042" s="39"/>
      <c r="AA1042" s="39"/>
      <c r="AB1042" s="39"/>
      <c r="AC1042" s="39"/>
      <c r="AD1042" s="39"/>
      <c r="AE1042" s="39"/>
      <c r="AR1042" s="230" t="s">
        <v>137</v>
      </c>
      <c r="AT1042" s="230" t="s">
        <v>133</v>
      </c>
      <c r="AU1042" s="230" t="s">
        <v>86</v>
      </c>
      <c r="AY1042" s="18" t="s">
        <v>131</v>
      </c>
      <c r="BE1042" s="231">
        <f>IF(N1042="základní",J1042,0)</f>
        <v>0</v>
      </c>
      <c r="BF1042" s="231">
        <f>IF(N1042="snížená",J1042,0)</f>
        <v>0</v>
      </c>
      <c r="BG1042" s="231">
        <f>IF(N1042="zákl. přenesená",J1042,0)</f>
        <v>0</v>
      </c>
      <c r="BH1042" s="231">
        <f>IF(N1042="sníž. přenesená",J1042,0)</f>
        <v>0</v>
      </c>
      <c r="BI1042" s="231">
        <f>IF(N1042="nulová",J1042,0)</f>
        <v>0</v>
      </c>
      <c r="BJ1042" s="18" t="s">
        <v>82</v>
      </c>
      <c r="BK1042" s="231">
        <f>ROUND(I1042*H1042,2)</f>
        <v>0</v>
      </c>
      <c r="BL1042" s="18" t="s">
        <v>137</v>
      </c>
      <c r="BM1042" s="230" t="s">
        <v>1697</v>
      </c>
    </row>
    <row r="1043" s="2" customFormat="1">
      <c r="A1043" s="39"/>
      <c r="B1043" s="40"/>
      <c r="C1043" s="41"/>
      <c r="D1043" s="232" t="s">
        <v>139</v>
      </c>
      <c r="E1043" s="41"/>
      <c r="F1043" s="233" t="s">
        <v>1033</v>
      </c>
      <c r="G1043" s="41"/>
      <c r="H1043" s="41"/>
      <c r="I1043" s="234"/>
      <c r="J1043" s="41"/>
      <c r="K1043" s="41"/>
      <c r="L1043" s="45"/>
      <c r="M1043" s="235"/>
      <c r="N1043" s="236"/>
      <c r="O1043" s="92"/>
      <c r="P1043" s="92"/>
      <c r="Q1043" s="92"/>
      <c r="R1043" s="92"/>
      <c r="S1043" s="92"/>
      <c r="T1043" s="93"/>
      <c r="U1043" s="39"/>
      <c r="V1043" s="39"/>
      <c r="W1043" s="39"/>
      <c r="X1043" s="39"/>
      <c r="Y1043" s="39"/>
      <c r="Z1043" s="39"/>
      <c r="AA1043" s="39"/>
      <c r="AB1043" s="39"/>
      <c r="AC1043" s="39"/>
      <c r="AD1043" s="39"/>
      <c r="AE1043" s="39"/>
      <c r="AT1043" s="18" t="s">
        <v>139</v>
      </c>
      <c r="AU1043" s="18" t="s">
        <v>86</v>
      </c>
    </row>
    <row r="1044" s="13" customFormat="1">
      <c r="A1044" s="13"/>
      <c r="B1044" s="237"/>
      <c r="C1044" s="238"/>
      <c r="D1044" s="232" t="s">
        <v>141</v>
      </c>
      <c r="E1044" s="239" t="s">
        <v>1</v>
      </c>
      <c r="F1044" s="240" t="s">
        <v>1662</v>
      </c>
      <c r="G1044" s="238"/>
      <c r="H1044" s="241">
        <v>1.3999999999999999</v>
      </c>
      <c r="I1044" s="242"/>
      <c r="J1044" s="238"/>
      <c r="K1044" s="238"/>
      <c r="L1044" s="243"/>
      <c r="M1044" s="244"/>
      <c r="N1044" s="245"/>
      <c r="O1044" s="245"/>
      <c r="P1044" s="245"/>
      <c r="Q1044" s="245"/>
      <c r="R1044" s="245"/>
      <c r="S1044" s="245"/>
      <c r="T1044" s="246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47" t="s">
        <v>141</v>
      </c>
      <c r="AU1044" s="247" t="s">
        <v>86</v>
      </c>
      <c r="AV1044" s="13" t="s">
        <v>86</v>
      </c>
      <c r="AW1044" s="13" t="s">
        <v>32</v>
      </c>
      <c r="AX1044" s="13" t="s">
        <v>77</v>
      </c>
      <c r="AY1044" s="247" t="s">
        <v>131</v>
      </c>
    </row>
    <row r="1045" s="14" customFormat="1">
      <c r="A1045" s="14"/>
      <c r="B1045" s="248"/>
      <c r="C1045" s="249"/>
      <c r="D1045" s="232" t="s">
        <v>141</v>
      </c>
      <c r="E1045" s="250" t="s">
        <v>1</v>
      </c>
      <c r="F1045" s="251" t="s">
        <v>159</v>
      </c>
      <c r="G1045" s="249"/>
      <c r="H1045" s="252">
        <v>1.3999999999999999</v>
      </c>
      <c r="I1045" s="253"/>
      <c r="J1045" s="249"/>
      <c r="K1045" s="249"/>
      <c r="L1045" s="254"/>
      <c r="M1045" s="255"/>
      <c r="N1045" s="256"/>
      <c r="O1045" s="256"/>
      <c r="P1045" s="256"/>
      <c r="Q1045" s="256"/>
      <c r="R1045" s="256"/>
      <c r="S1045" s="256"/>
      <c r="T1045" s="257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8" t="s">
        <v>141</v>
      </c>
      <c r="AU1045" s="258" t="s">
        <v>86</v>
      </c>
      <c r="AV1045" s="14" t="s">
        <v>137</v>
      </c>
      <c r="AW1045" s="14" t="s">
        <v>32</v>
      </c>
      <c r="AX1045" s="14" t="s">
        <v>82</v>
      </c>
      <c r="AY1045" s="258" t="s">
        <v>131</v>
      </c>
    </row>
    <row r="1046" s="12" customFormat="1" ht="22.8" customHeight="1">
      <c r="A1046" s="12"/>
      <c r="B1046" s="203"/>
      <c r="C1046" s="204"/>
      <c r="D1046" s="205" t="s">
        <v>76</v>
      </c>
      <c r="E1046" s="217" t="s">
        <v>896</v>
      </c>
      <c r="F1046" s="217" t="s">
        <v>897</v>
      </c>
      <c r="G1046" s="204"/>
      <c r="H1046" s="204"/>
      <c r="I1046" s="207"/>
      <c r="J1046" s="218">
        <f>BK1046</f>
        <v>0</v>
      </c>
      <c r="K1046" s="204"/>
      <c r="L1046" s="209"/>
      <c r="M1046" s="210"/>
      <c r="N1046" s="211"/>
      <c r="O1046" s="211"/>
      <c r="P1046" s="212">
        <f>SUM(P1047:P1048)</f>
        <v>0</v>
      </c>
      <c r="Q1046" s="211"/>
      <c r="R1046" s="212">
        <f>SUM(R1047:R1048)</f>
        <v>0</v>
      </c>
      <c r="S1046" s="211"/>
      <c r="T1046" s="213">
        <f>SUM(T1047:T1048)</f>
        <v>0</v>
      </c>
      <c r="U1046" s="12"/>
      <c r="V1046" s="12"/>
      <c r="W1046" s="12"/>
      <c r="X1046" s="12"/>
      <c r="Y1046" s="12"/>
      <c r="Z1046" s="12"/>
      <c r="AA1046" s="12"/>
      <c r="AB1046" s="12"/>
      <c r="AC1046" s="12"/>
      <c r="AD1046" s="12"/>
      <c r="AE1046" s="12"/>
      <c r="AR1046" s="214" t="s">
        <v>82</v>
      </c>
      <c r="AT1046" s="215" t="s">
        <v>76</v>
      </c>
      <c r="AU1046" s="215" t="s">
        <v>82</v>
      </c>
      <c r="AY1046" s="214" t="s">
        <v>131</v>
      </c>
      <c r="BK1046" s="216">
        <f>SUM(BK1047:BK1048)</f>
        <v>0</v>
      </c>
    </row>
    <row r="1047" s="2" customFormat="1" ht="24.15" customHeight="1">
      <c r="A1047" s="39"/>
      <c r="B1047" s="40"/>
      <c r="C1047" s="219" t="s">
        <v>1698</v>
      </c>
      <c r="D1047" s="219" t="s">
        <v>133</v>
      </c>
      <c r="E1047" s="220" t="s">
        <v>1699</v>
      </c>
      <c r="F1047" s="221" t="s">
        <v>1700</v>
      </c>
      <c r="G1047" s="222" t="s">
        <v>220</v>
      </c>
      <c r="H1047" s="223">
        <v>528.88499999999999</v>
      </c>
      <c r="I1047" s="224"/>
      <c r="J1047" s="225">
        <f>ROUND(I1047*H1047,2)</f>
        <v>0</v>
      </c>
      <c r="K1047" s="221" t="s">
        <v>155</v>
      </c>
      <c r="L1047" s="45"/>
      <c r="M1047" s="226" t="s">
        <v>1</v>
      </c>
      <c r="N1047" s="227" t="s">
        <v>42</v>
      </c>
      <c r="O1047" s="92"/>
      <c r="P1047" s="228">
        <f>O1047*H1047</f>
        <v>0</v>
      </c>
      <c r="Q1047" s="228">
        <v>0</v>
      </c>
      <c r="R1047" s="228">
        <f>Q1047*H1047</f>
        <v>0</v>
      </c>
      <c r="S1047" s="228">
        <v>0</v>
      </c>
      <c r="T1047" s="229">
        <f>S1047*H1047</f>
        <v>0</v>
      </c>
      <c r="U1047" s="39"/>
      <c r="V1047" s="39"/>
      <c r="W1047" s="39"/>
      <c r="X1047" s="39"/>
      <c r="Y1047" s="39"/>
      <c r="Z1047" s="39"/>
      <c r="AA1047" s="39"/>
      <c r="AB1047" s="39"/>
      <c r="AC1047" s="39"/>
      <c r="AD1047" s="39"/>
      <c r="AE1047" s="39"/>
      <c r="AR1047" s="230" t="s">
        <v>137</v>
      </c>
      <c r="AT1047" s="230" t="s">
        <v>133</v>
      </c>
      <c r="AU1047" s="230" t="s">
        <v>86</v>
      </c>
      <c r="AY1047" s="18" t="s">
        <v>131</v>
      </c>
      <c r="BE1047" s="231">
        <f>IF(N1047="základní",J1047,0)</f>
        <v>0</v>
      </c>
      <c r="BF1047" s="231">
        <f>IF(N1047="snížená",J1047,0)</f>
        <v>0</v>
      </c>
      <c r="BG1047" s="231">
        <f>IF(N1047="zákl. přenesená",J1047,0)</f>
        <v>0</v>
      </c>
      <c r="BH1047" s="231">
        <f>IF(N1047="sníž. přenesená",J1047,0)</f>
        <v>0</v>
      </c>
      <c r="BI1047" s="231">
        <f>IF(N1047="nulová",J1047,0)</f>
        <v>0</v>
      </c>
      <c r="BJ1047" s="18" t="s">
        <v>82</v>
      </c>
      <c r="BK1047" s="231">
        <f>ROUND(I1047*H1047,2)</f>
        <v>0</v>
      </c>
      <c r="BL1047" s="18" t="s">
        <v>137</v>
      </c>
      <c r="BM1047" s="230" t="s">
        <v>1701</v>
      </c>
    </row>
    <row r="1048" s="2" customFormat="1">
      <c r="A1048" s="39"/>
      <c r="B1048" s="40"/>
      <c r="C1048" s="41"/>
      <c r="D1048" s="232" t="s">
        <v>139</v>
      </c>
      <c r="E1048" s="41"/>
      <c r="F1048" s="233" t="s">
        <v>1702</v>
      </c>
      <c r="G1048" s="41"/>
      <c r="H1048" s="41"/>
      <c r="I1048" s="234"/>
      <c r="J1048" s="41"/>
      <c r="K1048" s="41"/>
      <c r="L1048" s="45"/>
      <c r="M1048" s="235"/>
      <c r="N1048" s="236"/>
      <c r="O1048" s="92"/>
      <c r="P1048" s="92"/>
      <c r="Q1048" s="92"/>
      <c r="R1048" s="92"/>
      <c r="S1048" s="92"/>
      <c r="T1048" s="93"/>
      <c r="U1048" s="39"/>
      <c r="V1048" s="39"/>
      <c r="W1048" s="39"/>
      <c r="X1048" s="39"/>
      <c r="Y1048" s="39"/>
      <c r="Z1048" s="39"/>
      <c r="AA1048" s="39"/>
      <c r="AB1048" s="39"/>
      <c r="AC1048" s="39"/>
      <c r="AD1048" s="39"/>
      <c r="AE1048" s="39"/>
      <c r="AT1048" s="18" t="s">
        <v>139</v>
      </c>
      <c r="AU1048" s="18" t="s">
        <v>86</v>
      </c>
    </row>
    <row r="1049" s="12" customFormat="1" ht="25.92" customHeight="1">
      <c r="A1049" s="12"/>
      <c r="B1049" s="203"/>
      <c r="C1049" s="204"/>
      <c r="D1049" s="205" t="s">
        <v>76</v>
      </c>
      <c r="E1049" s="206" t="s">
        <v>1703</v>
      </c>
      <c r="F1049" s="206" t="s">
        <v>1704</v>
      </c>
      <c r="G1049" s="204"/>
      <c r="H1049" s="204"/>
      <c r="I1049" s="207"/>
      <c r="J1049" s="208">
        <f>BK1049</f>
        <v>0</v>
      </c>
      <c r="K1049" s="204"/>
      <c r="L1049" s="209"/>
      <c r="M1049" s="210"/>
      <c r="N1049" s="211"/>
      <c r="O1049" s="211"/>
      <c r="P1049" s="212">
        <f>P1050+P1062</f>
        <v>0</v>
      </c>
      <c r="Q1049" s="211"/>
      <c r="R1049" s="212">
        <f>R1050+R1062</f>
        <v>0.12329119999999999</v>
      </c>
      <c r="S1049" s="211"/>
      <c r="T1049" s="213">
        <f>T1050+T1062</f>
        <v>0</v>
      </c>
      <c r="U1049" s="12"/>
      <c r="V1049" s="12"/>
      <c r="W1049" s="12"/>
      <c r="X1049" s="12"/>
      <c r="Y1049" s="12"/>
      <c r="Z1049" s="12"/>
      <c r="AA1049" s="12"/>
      <c r="AB1049" s="12"/>
      <c r="AC1049" s="12"/>
      <c r="AD1049" s="12"/>
      <c r="AE1049" s="12"/>
      <c r="AR1049" s="214" t="s">
        <v>86</v>
      </c>
      <c r="AT1049" s="215" t="s">
        <v>76</v>
      </c>
      <c r="AU1049" s="215" t="s">
        <v>77</v>
      </c>
      <c r="AY1049" s="214" t="s">
        <v>131</v>
      </c>
      <c r="BK1049" s="216">
        <f>BK1050+BK1062</f>
        <v>0</v>
      </c>
    </row>
    <row r="1050" s="12" customFormat="1" ht="22.8" customHeight="1">
      <c r="A1050" s="12"/>
      <c r="B1050" s="203"/>
      <c r="C1050" s="204"/>
      <c r="D1050" s="205" t="s">
        <v>76</v>
      </c>
      <c r="E1050" s="217" t="s">
        <v>1705</v>
      </c>
      <c r="F1050" s="217" t="s">
        <v>1706</v>
      </c>
      <c r="G1050" s="204"/>
      <c r="H1050" s="204"/>
      <c r="I1050" s="207"/>
      <c r="J1050" s="218">
        <f>BK1050</f>
        <v>0</v>
      </c>
      <c r="K1050" s="204"/>
      <c r="L1050" s="209"/>
      <c r="M1050" s="210"/>
      <c r="N1050" s="211"/>
      <c r="O1050" s="211"/>
      <c r="P1050" s="212">
        <f>SUM(P1051:P1061)</f>
        <v>0</v>
      </c>
      <c r="Q1050" s="211"/>
      <c r="R1050" s="212">
        <f>SUM(R1051:R1061)</f>
        <v>0.090131199999999995</v>
      </c>
      <c r="S1050" s="211"/>
      <c r="T1050" s="213">
        <f>SUM(T1051:T1061)</f>
        <v>0</v>
      </c>
      <c r="U1050" s="12"/>
      <c r="V1050" s="12"/>
      <c r="W1050" s="12"/>
      <c r="X1050" s="12"/>
      <c r="Y1050" s="12"/>
      <c r="Z1050" s="12"/>
      <c r="AA1050" s="12"/>
      <c r="AB1050" s="12"/>
      <c r="AC1050" s="12"/>
      <c r="AD1050" s="12"/>
      <c r="AE1050" s="12"/>
      <c r="AR1050" s="214" t="s">
        <v>86</v>
      </c>
      <c r="AT1050" s="215" t="s">
        <v>76</v>
      </c>
      <c r="AU1050" s="215" t="s">
        <v>82</v>
      </c>
      <c r="AY1050" s="214" t="s">
        <v>131</v>
      </c>
      <c r="BK1050" s="216">
        <f>SUM(BK1051:BK1061)</f>
        <v>0</v>
      </c>
    </row>
    <row r="1051" s="2" customFormat="1" ht="24.15" customHeight="1">
      <c r="A1051" s="39"/>
      <c r="B1051" s="40"/>
      <c r="C1051" s="219" t="s">
        <v>1707</v>
      </c>
      <c r="D1051" s="219" t="s">
        <v>133</v>
      </c>
      <c r="E1051" s="220" t="s">
        <v>1708</v>
      </c>
      <c r="F1051" s="221" t="s">
        <v>1709</v>
      </c>
      <c r="G1051" s="222" t="s">
        <v>136</v>
      </c>
      <c r="H1051" s="223">
        <v>89</v>
      </c>
      <c r="I1051" s="224"/>
      <c r="J1051" s="225">
        <f>ROUND(I1051*H1051,2)</f>
        <v>0</v>
      </c>
      <c r="K1051" s="221" t="s">
        <v>155</v>
      </c>
      <c r="L1051" s="45"/>
      <c r="M1051" s="226" t="s">
        <v>1</v>
      </c>
      <c r="N1051" s="227" t="s">
        <v>42</v>
      </c>
      <c r="O1051" s="92"/>
      <c r="P1051" s="228">
        <f>O1051*H1051</f>
        <v>0</v>
      </c>
      <c r="Q1051" s="228">
        <v>0.00080000000000000004</v>
      </c>
      <c r="R1051" s="228">
        <f>Q1051*H1051</f>
        <v>0.071199999999999999</v>
      </c>
      <c r="S1051" s="228">
        <v>0</v>
      </c>
      <c r="T1051" s="229">
        <f>S1051*H1051</f>
        <v>0</v>
      </c>
      <c r="U1051" s="39"/>
      <c r="V1051" s="39"/>
      <c r="W1051" s="39"/>
      <c r="X1051" s="39"/>
      <c r="Y1051" s="39"/>
      <c r="Z1051" s="39"/>
      <c r="AA1051" s="39"/>
      <c r="AB1051" s="39"/>
      <c r="AC1051" s="39"/>
      <c r="AD1051" s="39"/>
      <c r="AE1051" s="39"/>
      <c r="AR1051" s="230" t="s">
        <v>238</v>
      </c>
      <c r="AT1051" s="230" t="s">
        <v>133</v>
      </c>
      <c r="AU1051" s="230" t="s">
        <v>86</v>
      </c>
      <c r="AY1051" s="18" t="s">
        <v>131</v>
      </c>
      <c r="BE1051" s="231">
        <f>IF(N1051="základní",J1051,0)</f>
        <v>0</v>
      </c>
      <c r="BF1051" s="231">
        <f>IF(N1051="snížená",J1051,0)</f>
        <v>0</v>
      </c>
      <c r="BG1051" s="231">
        <f>IF(N1051="zákl. přenesená",J1051,0)</f>
        <v>0</v>
      </c>
      <c r="BH1051" s="231">
        <f>IF(N1051="sníž. přenesená",J1051,0)</f>
        <v>0</v>
      </c>
      <c r="BI1051" s="231">
        <f>IF(N1051="nulová",J1051,0)</f>
        <v>0</v>
      </c>
      <c r="BJ1051" s="18" t="s">
        <v>82</v>
      </c>
      <c r="BK1051" s="231">
        <f>ROUND(I1051*H1051,2)</f>
        <v>0</v>
      </c>
      <c r="BL1051" s="18" t="s">
        <v>238</v>
      </c>
      <c r="BM1051" s="230" t="s">
        <v>1710</v>
      </c>
    </row>
    <row r="1052" s="2" customFormat="1">
      <c r="A1052" s="39"/>
      <c r="B1052" s="40"/>
      <c r="C1052" s="41"/>
      <c r="D1052" s="232" t="s">
        <v>139</v>
      </c>
      <c r="E1052" s="41"/>
      <c r="F1052" s="233" t="s">
        <v>1711</v>
      </c>
      <c r="G1052" s="41"/>
      <c r="H1052" s="41"/>
      <c r="I1052" s="234"/>
      <c r="J1052" s="41"/>
      <c r="K1052" s="41"/>
      <c r="L1052" s="45"/>
      <c r="M1052" s="235"/>
      <c r="N1052" s="236"/>
      <c r="O1052" s="92"/>
      <c r="P1052" s="92"/>
      <c r="Q1052" s="92"/>
      <c r="R1052" s="92"/>
      <c r="S1052" s="92"/>
      <c r="T1052" s="93"/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T1052" s="18" t="s">
        <v>139</v>
      </c>
      <c r="AU1052" s="18" t="s">
        <v>86</v>
      </c>
    </row>
    <row r="1053" s="13" customFormat="1">
      <c r="A1053" s="13"/>
      <c r="B1053" s="237"/>
      <c r="C1053" s="238"/>
      <c r="D1053" s="232" t="s">
        <v>141</v>
      </c>
      <c r="E1053" s="239" t="s">
        <v>1</v>
      </c>
      <c r="F1053" s="240" t="s">
        <v>1712</v>
      </c>
      <c r="G1053" s="238"/>
      <c r="H1053" s="241">
        <v>88.739999999999995</v>
      </c>
      <c r="I1053" s="242"/>
      <c r="J1053" s="238"/>
      <c r="K1053" s="238"/>
      <c r="L1053" s="243"/>
      <c r="M1053" s="244"/>
      <c r="N1053" s="245"/>
      <c r="O1053" s="245"/>
      <c r="P1053" s="245"/>
      <c r="Q1053" s="245"/>
      <c r="R1053" s="245"/>
      <c r="S1053" s="245"/>
      <c r="T1053" s="246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47" t="s">
        <v>141</v>
      </c>
      <c r="AU1053" s="247" t="s">
        <v>86</v>
      </c>
      <c r="AV1053" s="13" t="s">
        <v>86</v>
      </c>
      <c r="AW1053" s="13" t="s">
        <v>32</v>
      </c>
      <c r="AX1053" s="13" t="s">
        <v>77</v>
      </c>
      <c r="AY1053" s="247" t="s">
        <v>131</v>
      </c>
    </row>
    <row r="1054" s="14" customFormat="1">
      <c r="A1054" s="14"/>
      <c r="B1054" s="248"/>
      <c r="C1054" s="249"/>
      <c r="D1054" s="232" t="s">
        <v>141</v>
      </c>
      <c r="E1054" s="250" t="s">
        <v>1</v>
      </c>
      <c r="F1054" s="251" t="s">
        <v>159</v>
      </c>
      <c r="G1054" s="249"/>
      <c r="H1054" s="252">
        <v>88.739999999999995</v>
      </c>
      <c r="I1054" s="253"/>
      <c r="J1054" s="249"/>
      <c r="K1054" s="249"/>
      <c r="L1054" s="254"/>
      <c r="M1054" s="255"/>
      <c r="N1054" s="256"/>
      <c r="O1054" s="256"/>
      <c r="P1054" s="256"/>
      <c r="Q1054" s="256"/>
      <c r="R1054" s="256"/>
      <c r="S1054" s="256"/>
      <c r="T1054" s="257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8" t="s">
        <v>141</v>
      </c>
      <c r="AU1054" s="258" t="s">
        <v>86</v>
      </c>
      <c r="AV1054" s="14" t="s">
        <v>137</v>
      </c>
      <c r="AW1054" s="14" t="s">
        <v>32</v>
      </c>
      <c r="AX1054" s="14" t="s">
        <v>77</v>
      </c>
      <c r="AY1054" s="258" t="s">
        <v>131</v>
      </c>
    </row>
    <row r="1055" s="13" customFormat="1">
      <c r="A1055" s="13"/>
      <c r="B1055" s="237"/>
      <c r="C1055" s="238"/>
      <c r="D1055" s="232" t="s">
        <v>141</v>
      </c>
      <c r="E1055" s="239" t="s">
        <v>1</v>
      </c>
      <c r="F1055" s="240" t="s">
        <v>664</v>
      </c>
      <c r="G1055" s="238"/>
      <c r="H1055" s="241">
        <v>89</v>
      </c>
      <c r="I1055" s="242"/>
      <c r="J1055" s="238"/>
      <c r="K1055" s="238"/>
      <c r="L1055" s="243"/>
      <c r="M1055" s="244"/>
      <c r="N1055" s="245"/>
      <c r="O1055" s="245"/>
      <c r="P1055" s="245"/>
      <c r="Q1055" s="245"/>
      <c r="R1055" s="245"/>
      <c r="S1055" s="245"/>
      <c r="T1055" s="246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7" t="s">
        <v>141</v>
      </c>
      <c r="AU1055" s="247" t="s">
        <v>86</v>
      </c>
      <c r="AV1055" s="13" t="s">
        <v>86</v>
      </c>
      <c r="AW1055" s="13" t="s">
        <v>32</v>
      </c>
      <c r="AX1055" s="13" t="s">
        <v>82</v>
      </c>
      <c r="AY1055" s="247" t="s">
        <v>131</v>
      </c>
    </row>
    <row r="1056" s="2" customFormat="1" ht="24.15" customHeight="1">
      <c r="A1056" s="39"/>
      <c r="B1056" s="40"/>
      <c r="C1056" s="219" t="s">
        <v>1713</v>
      </c>
      <c r="D1056" s="219" t="s">
        <v>133</v>
      </c>
      <c r="E1056" s="220" t="s">
        <v>1714</v>
      </c>
      <c r="F1056" s="221" t="s">
        <v>1715</v>
      </c>
      <c r="G1056" s="222" t="s">
        <v>267</v>
      </c>
      <c r="H1056" s="223">
        <v>118.31999999999999</v>
      </c>
      <c r="I1056" s="224"/>
      <c r="J1056" s="225">
        <f>ROUND(I1056*H1056,2)</f>
        <v>0</v>
      </c>
      <c r="K1056" s="221" t="s">
        <v>155</v>
      </c>
      <c r="L1056" s="45"/>
      <c r="M1056" s="226" t="s">
        <v>1</v>
      </c>
      <c r="N1056" s="227" t="s">
        <v>42</v>
      </c>
      <c r="O1056" s="92"/>
      <c r="P1056" s="228">
        <f>O1056*H1056</f>
        <v>0</v>
      </c>
      <c r="Q1056" s="228">
        <v>0.00016000000000000001</v>
      </c>
      <c r="R1056" s="228">
        <f>Q1056*H1056</f>
        <v>0.018931199999999999</v>
      </c>
      <c r="S1056" s="228">
        <v>0</v>
      </c>
      <c r="T1056" s="229">
        <f>S1056*H1056</f>
        <v>0</v>
      </c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R1056" s="230" t="s">
        <v>238</v>
      </c>
      <c r="AT1056" s="230" t="s">
        <v>133</v>
      </c>
      <c r="AU1056" s="230" t="s">
        <v>86</v>
      </c>
      <c r="AY1056" s="18" t="s">
        <v>131</v>
      </c>
      <c r="BE1056" s="231">
        <f>IF(N1056="základní",J1056,0)</f>
        <v>0</v>
      </c>
      <c r="BF1056" s="231">
        <f>IF(N1056="snížená",J1056,0)</f>
        <v>0</v>
      </c>
      <c r="BG1056" s="231">
        <f>IF(N1056="zákl. přenesená",J1056,0)</f>
        <v>0</v>
      </c>
      <c r="BH1056" s="231">
        <f>IF(N1056="sníž. přenesená",J1056,0)</f>
        <v>0</v>
      </c>
      <c r="BI1056" s="231">
        <f>IF(N1056="nulová",J1056,0)</f>
        <v>0</v>
      </c>
      <c r="BJ1056" s="18" t="s">
        <v>82</v>
      </c>
      <c r="BK1056" s="231">
        <f>ROUND(I1056*H1056,2)</f>
        <v>0</v>
      </c>
      <c r="BL1056" s="18" t="s">
        <v>238</v>
      </c>
      <c r="BM1056" s="230" t="s">
        <v>1716</v>
      </c>
    </row>
    <row r="1057" s="2" customFormat="1">
      <c r="A1057" s="39"/>
      <c r="B1057" s="40"/>
      <c r="C1057" s="41"/>
      <c r="D1057" s="232" t="s">
        <v>139</v>
      </c>
      <c r="E1057" s="41"/>
      <c r="F1057" s="233" t="s">
        <v>1717</v>
      </c>
      <c r="G1057" s="41"/>
      <c r="H1057" s="41"/>
      <c r="I1057" s="234"/>
      <c r="J1057" s="41"/>
      <c r="K1057" s="41"/>
      <c r="L1057" s="45"/>
      <c r="M1057" s="235"/>
      <c r="N1057" s="236"/>
      <c r="O1057" s="92"/>
      <c r="P1057" s="92"/>
      <c r="Q1057" s="92"/>
      <c r="R1057" s="92"/>
      <c r="S1057" s="92"/>
      <c r="T1057" s="93"/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T1057" s="18" t="s">
        <v>139</v>
      </c>
      <c r="AU1057" s="18" t="s">
        <v>86</v>
      </c>
    </row>
    <row r="1058" s="13" customFormat="1">
      <c r="A1058" s="13"/>
      <c r="B1058" s="237"/>
      <c r="C1058" s="238"/>
      <c r="D1058" s="232" t="s">
        <v>141</v>
      </c>
      <c r="E1058" s="239" t="s">
        <v>1</v>
      </c>
      <c r="F1058" s="240" t="s">
        <v>1718</v>
      </c>
      <c r="G1058" s="238"/>
      <c r="H1058" s="241">
        <v>118.31999999999999</v>
      </c>
      <c r="I1058" s="242"/>
      <c r="J1058" s="238"/>
      <c r="K1058" s="238"/>
      <c r="L1058" s="243"/>
      <c r="M1058" s="244"/>
      <c r="N1058" s="245"/>
      <c r="O1058" s="245"/>
      <c r="P1058" s="245"/>
      <c r="Q1058" s="245"/>
      <c r="R1058" s="245"/>
      <c r="S1058" s="245"/>
      <c r="T1058" s="246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7" t="s">
        <v>141</v>
      </c>
      <c r="AU1058" s="247" t="s">
        <v>86</v>
      </c>
      <c r="AV1058" s="13" t="s">
        <v>86</v>
      </c>
      <c r="AW1058" s="13" t="s">
        <v>32</v>
      </c>
      <c r="AX1058" s="13" t="s">
        <v>77</v>
      </c>
      <c r="AY1058" s="247" t="s">
        <v>131</v>
      </c>
    </row>
    <row r="1059" s="14" customFormat="1">
      <c r="A1059" s="14"/>
      <c r="B1059" s="248"/>
      <c r="C1059" s="249"/>
      <c r="D1059" s="232" t="s">
        <v>141</v>
      </c>
      <c r="E1059" s="250" t="s">
        <v>1</v>
      </c>
      <c r="F1059" s="251" t="s">
        <v>159</v>
      </c>
      <c r="G1059" s="249"/>
      <c r="H1059" s="252">
        <v>118.31999999999999</v>
      </c>
      <c r="I1059" s="253"/>
      <c r="J1059" s="249"/>
      <c r="K1059" s="249"/>
      <c r="L1059" s="254"/>
      <c r="M1059" s="255"/>
      <c r="N1059" s="256"/>
      <c r="O1059" s="256"/>
      <c r="P1059" s="256"/>
      <c r="Q1059" s="256"/>
      <c r="R1059" s="256"/>
      <c r="S1059" s="256"/>
      <c r="T1059" s="257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8" t="s">
        <v>141</v>
      </c>
      <c r="AU1059" s="258" t="s">
        <v>86</v>
      </c>
      <c r="AV1059" s="14" t="s">
        <v>137</v>
      </c>
      <c r="AW1059" s="14" t="s">
        <v>32</v>
      </c>
      <c r="AX1059" s="14" t="s">
        <v>82</v>
      </c>
      <c r="AY1059" s="258" t="s">
        <v>131</v>
      </c>
    </row>
    <row r="1060" s="2" customFormat="1" ht="24.15" customHeight="1">
      <c r="A1060" s="39"/>
      <c r="B1060" s="40"/>
      <c r="C1060" s="219" t="s">
        <v>1719</v>
      </c>
      <c r="D1060" s="219" t="s">
        <v>133</v>
      </c>
      <c r="E1060" s="220" t="s">
        <v>1720</v>
      </c>
      <c r="F1060" s="221" t="s">
        <v>1721</v>
      </c>
      <c r="G1060" s="222" t="s">
        <v>220</v>
      </c>
      <c r="H1060" s="223">
        <v>0.089999999999999997</v>
      </c>
      <c r="I1060" s="224"/>
      <c r="J1060" s="225">
        <f>ROUND(I1060*H1060,2)</f>
        <v>0</v>
      </c>
      <c r="K1060" s="221" t="s">
        <v>155</v>
      </c>
      <c r="L1060" s="45"/>
      <c r="M1060" s="226" t="s">
        <v>1</v>
      </c>
      <c r="N1060" s="227" t="s">
        <v>42</v>
      </c>
      <c r="O1060" s="92"/>
      <c r="P1060" s="228">
        <f>O1060*H1060</f>
        <v>0</v>
      </c>
      <c r="Q1060" s="228">
        <v>0</v>
      </c>
      <c r="R1060" s="228">
        <f>Q1060*H1060</f>
        <v>0</v>
      </c>
      <c r="S1060" s="228">
        <v>0</v>
      </c>
      <c r="T1060" s="229">
        <f>S1060*H1060</f>
        <v>0</v>
      </c>
      <c r="U1060" s="39"/>
      <c r="V1060" s="39"/>
      <c r="W1060" s="39"/>
      <c r="X1060" s="39"/>
      <c r="Y1060" s="39"/>
      <c r="Z1060" s="39"/>
      <c r="AA1060" s="39"/>
      <c r="AB1060" s="39"/>
      <c r="AC1060" s="39"/>
      <c r="AD1060" s="39"/>
      <c r="AE1060" s="39"/>
      <c r="AR1060" s="230" t="s">
        <v>238</v>
      </c>
      <c r="AT1060" s="230" t="s">
        <v>133</v>
      </c>
      <c r="AU1060" s="230" t="s">
        <v>86</v>
      </c>
      <c r="AY1060" s="18" t="s">
        <v>131</v>
      </c>
      <c r="BE1060" s="231">
        <f>IF(N1060="základní",J1060,0)</f>
        <v>0</v>
      </c>
      <c r="BF1060" s="231">
        <f>IF(N1060="snížená",J1060,0)</f>
        <v>0</v>
      </c>
      <c r="BG1060" s="231">
        <f>IF(N1060="zákl. přenesená",J1060,0)</f>
        <v>0</v>
      </c>
      <c r="BH1060" s="231">
        <f>IF(N1060="sníž. přenesená",J1060,0)</f>
        <v>0</v>
      </c>
      <c r="BI1060" s="231">
        <f>IF(N1060="nulová",J1060,0)</f>
        <v>0</v>
      </c>
      <c r="BJ1060" s="18" t="s">
        <v>82</v>
      </c>
      <c r="BK1060" s="231">
        <f>ROUND(I1060*H1060,2)</f>
        <v>0</v>
      </c>
      <c r="BL1060" s="18" t="s">
        <v>238</v>
      </c>
      <c r="BM1060" s="230" t="s">
        <v>1722</v>
      </c>
    </row>
    <row r="1061" s="2" customFormat="1">
      <c r="A1061" s="39"/>
      <c r="B1061" s="40"/>
      <c r="C1061" s="41"/>
      <c r="D1061" s="232" t="s">
        <v>139</v>
      </c>
      <c r="E1061" s="41"/>
      <c r="F1061" s="233" t="s">
        <v>1723</v>
      </c>
      <c r="G1061" s="41"/>
      <c r="H1061" s="41"/>
      <c r="I1061" s="234"/>
      <c r="J1061" s="41"/>
      <c r="K1061" s="41"/>
      <c r="L1061" s="45"/>
      <c r="M1061" s="235"/>
      <c r="N1061" s="236"/>
      <c r="O1061" s="92"/>
      <c r="P1061" s="92"/>
      <c r="Q1061" s="92"/>
      <c r="R1061" s="92"/>
      <c r="S1061" s="92"/>
      <c r="T1061" s="93"/>
      <c r="U1061" s="39"/>
      <c r="V1061" s="39"/>
      <c r="W1061" s="39"/>
      <c r="X1061" s="39"/>
      <c r="Y1061" s="39"/>
      <c r="Z1061" s="39"/>
      <c r="AA1061" s="39"/>
      <c r="AB1061" s="39"/>
      <c r="AC1061" s="39"/>
      <c r="AD1061" s="39"/>
      <c r="AE1061" s="39"/>
      <c r="AT1061" s="18" t="s">
        <v>139</v>
      </c>
      <c r="AU1061" s="18" t="s">
        <v>86</v>
      </c>
    </row>
    <row r="1062" s="12" customFormat="1" ht="22.8" customHeight="1">
      <c r="A1062" s="12"/>
      <c r="B1062" s="203"/>
      <c r="C1062" s="204"/>
      <c r="D1062" s="205" t="s">
        <v>76</v>
      </c>
      <c r="E1062" s="217" t="s">
        <v>1724</v>
      </c>
      <c r="F1062" s="217" t="s">
        <v>1725</v>
      </c>
      <c r="G1062" s="204"/>
      <c r="H1062" s="204"/>
      <c r="I1062" s="207"/>
      <c r="J1062" s="218">
        <f>BK1062</f>
        <v>0</v>
      </c>
      <c r="K1062" s="204"/>
      <c r="L1062" s="209"/>
      <c r="M1062" s="210"/>
      <c r="N1062" s="211"/>
      <c r="O1062" s="211"/>
      <c r="P1062" s="212">
        <f>SUM(P1063:P1073)</f>
        <v>0</v>
      </c>
      <c r="Q1062" s="211"/>
      <c r="R1062" s="212">
        <f>SUM(R1063:R1073)</f>
        <v>0.033160000000000002</v>
      </c>
      <c r="S1062" s="211"/>
      <c r="T1062" s="213">
        <f>SUM(T1063:T1073)</f>
        <v>0</v>
      </c>
      <c r="U1062" s="12"/>
      <c r="V1062" s="12"/>
      <c r="W1062" s="12"/>
      <c r="X1062" s="12"/>
      <c r="Y1062" s="12"/>
      <c r="Z1062" s="12"/>
      <c r="AA1062" s="12"/>
      <c r="AB1062" s="12"/>
      <c r="AC1062" s="12"/>
      <c r="AD1062" s="12"/>
      <c r="AE1062" s="12"/>
      <c r="AR1062" s="214" t="s">
        <v>86</v>
      </c>
      <c r="AT1062" s="215" t="s">
        <v>76</v>
      </c>
      <c r="AU1062" s="215" t="s">
        <v>82</v>
      </c>
      <c r="AY1062" s="214" t="s">
        <v>131</v>
      </c>
      <c r="BK1062" s="216">
        <f>SUM(BK1063:BK1073)</f>
        <v>0</v>
      </c>
    </row>
    <row r="1063" s="2" customFormat="1" ht="33" customHeight="1">
      <c r="A1063" s="39"/>
      <c r="B1063" s="40"/>
      <c r="C1063" s="219" t="s">
        <v>1726</v>
      </c>
      <c r="D1063" s="219" t="s">
        <v>133</v>
      </c>
      <c r="E1063" s="220" t="s">
        <v>1727</v>
      </c>
      <c r="F1063" s="221" t="s">
        <v>1728</v>
      </c>
      <c r="G1063" s="222" t="s">
        <v>298</v>
      </c>
      <c r="H1063" s="223">
        <v>2</v>
      </c>
      <c r="I1063" s="224"/>
      <c r="J1063" s="225">
        <f>ROUND(I1063*H1063,2)</f>
        <v>0</v>
      </c>
      <c r="K1063" s="221" t="s">
        <v>1</v>
      </c>
      <c r="L1063" s="45"/>
      <c r="M1063" s="226" t="s">
        <v>1</v>
      </c>
      <c r="N1063" s="227" t="s">
        <v>42</v>
      </c>
      <c r="O1063" s="92"/>
      <c r="P1063" s="228">
        <f>O1063*H1063</f>
        <v>0</v>
      </c>
      <c r="Q1063" s="228">
        <v>0.00248</v>
      </c>
      <c r="R1063" s="228">
        <f>Q1063*H1063</f>
        <v>0.00496</v>
      </c>
      <c r="S1063" s="228">
        <v>0</v>
      </c>
      <c r="T1063" s="229">
        <f>S1063*H1063</f>
        <v>0</v>
      </c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R1063" s="230" t="s">
        <v>238</v>
      </c>
      <c r="AT1063" s="230" t="s">
        <v>133</v>
      </c>
      <c r="AU1063" s="230" t="s">
        <v>86</v>
      </c>
      <c r="AY1063" s="18" t="s">
        <v>131</v>
      </c>
      <c r="BE1063" s="231">
        <f>IF(N1063="základní",J1063,0)</f>
        <v>0</v>
      </c>
      <c r="BF1063" s="231">
        <f>IF(N1063="snížená",J1063,0)</f>
        <v>0</v>
      </c>
      <c r="BG1063" s="231">
        <f>IF(N1063="zákl. přenesená",J1063,0)</f>
        <v>0</v>
      </c>
      <c r="BH1063" s="231">
        <f>IF(N1063="sníž. přenesená",J1063,0)</f>
        <v>0</v>
      </c>
      <c r="BI1063" s="231">
        <f>IF(N1063="nulová",J1063,0)</f>
        <v>0</v>
      </c>
      <c r="BJ1063" s="18" t="s">
        <v>82</v>
      </c>
      <c r="BK1063" s="231">
        <f>ROUND(I1063*H1063,2)</f>
        <v>0</v>
      </c>
      <c r="BL1063" s="18" t="s">
        <v>238</v>
      </c>
      <c r="BM1063" s="230" t="s">
        <v>1729</v>
      </c>
    </row>
    <row r="1064" s="2" customFormat="1">
      <c r="A1064" s="39"/>
      <c r="B1064" s="40"/>
      <c r="C1064" s="41"/>
      <c r="D1064" s="232" t="s">
        <v>139</v>
      </c>
      <c r="E1064" s="41"/>
      <c r="F1064" s="233" t="s">
        <v>1728</v>
      </c>
      <c r="G1064" s="41"/>
      <c r="H1064" s="41"/>
      <c r="I1064" s="234"/>
      <c r="J1064" s="41"/>
      <c r="K1064" s="41"/>
      <c r="L1064" s="45"/>
      <c r="M1064" s="235"/>
      <c r="N1064" s="236"/>
      <c r="O1064" s="92"/>
      <c r="P1064" s="92"/>
      <c r="Q1064" s="92"/>
      <c r="R1064" s="92"/>
      <c r="S1064" s="92"/>
      <c r="T1064" s="93"/>
      <c r="U1064" s="39"/>
      <c r="V1064" s="39"/>
      <c r="W1064" s="39"/>
      <c r="X1064" s="39"/>
      <c r="Y1064" s="39"/>
      <c r="Z1064" s="39"/>
      <c r="AA1064" s="39"/>
      <c r="AB1064" s="39"/>
      <c r="AC1064" s="39"/>
      <c r="AD1064" s="39"/>
      <c r="AE1064" s="39"/>
      <c r="AT1064" s="18" t="s">
        <v>139</v>
      </c>
      <c r="AU1064" s="18" t="s">
        <v>86</v>
      </c>
    </row>
    <row r="1065" s="13" customFormat="1">
      <c r="A1065" s="13"/>
      <c r="B1065" s="237"/>
      <c r="C1065" s="238"/>
      <c r="D1065" s="232" t="s">
        <v>141</v>
      </c>
      <c r="E1065" s="239" t="s">
        <v>1</v>
      </c>
      <c r="F1065" s="240" t="s">
        <v>86</v>
      </c>
      <c r="G1065" s="238"/>
      <c r="H1065" s="241">
        <v>2</v>
      </c>
      <c r="I1065" s="242"/>
      <c r="J1065" s="238"/>
      <c r="K1065" s="238"/>
      <c r="L1065" s="243"/>
      <c r="M1065" s="244"/>
      <c r="N1065" s="245"/>
      <c r="O1065" s="245"/>
      <c r="P1065" s="245"/>
      <c r="Q1065" s="245"/>
      <c r="R1065" s="245"/>
      <c r="S1065" s="245"/>
      <c r="T1065" s="246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47" t="s">
        <v>141</v>
      </c>
      <c r="AU1065" s="247" t="s">
        <v>86</v>
      </c>
      <c r="AV1065" s="13" t="s">
        <v>86</v>
      </c>
      <c r="AW1065" s="13" t="s">
        <v>32</v>
      </c>
      <c r="AX1065" s="13" t="s">
        <v>82</v>
      </c>
      <c r="AY1065" s="247" t="s">
        <v>131</v>
      </c>
    </row>
    <row r="1066" s="2" customFormat="1" ht="33" customHeight="1">
      <c r="A1066" s="39"/>
      <c r="B1066" s="40"/>
      <c r="C1066" s="219" t="s">
        <v>1730</v>
      </c>
      <c r="D1066" s="219" t="s">
        <v>133</v>
      </c>
      <c r="E1066" s="220" t="s">
        <v>1731</v>
      </c>
      <c r="F1066" s="221" t="s">
        <v>1732</v>
      </c>
      <c r="G1066" s="222" t="s">
        <v>267</v>
      </c>
      <c r="H1066" s="223">
        <v>15</v>
      </c>
      <c r="I1066" s="224"/>
      <c r="J1066" s="225">
        <f>ROUND(I1066*H1066,2)</f>
        <v>0</v>
      </c>
      <c r="K1066" s="221" t="s">
        <v>1</v>
      </c>
      <c r="L1066" s="45"/>
      <c r="M1066" s="226" t="s">
        <v>1</v>
      </c>
      <c r="N1066" s="227" t="s">
        <v>42</v>
      </c>
      <c r="O1066" s="92"/>
      <c r="P1066" s="228">
        <f>O1066*H1066</f>
        <v>0</v>
      </c>
      <c r="Q1066" s="228">
        <v>0.0016800000000000001</v>
      </c>
      <c r="R1066" s="228">
        <f>Q1066*H1066</f>
        <v>0.0252</v>
      </c>
      <c r="S1066" s="228">
        <v>0</v>
      </c>
      <c r="T1066" s="229">
        <f>S1066*H1066</f>
        <v>0</v>
      </c>
      <c r="U1066" s="39"/>
      <c r="V1066" s="39"/>
      <c r="W1066" s="39"/>
      <c r="X1066" s="39"/>
      <c r="Y1066" s="39"/>
      <c r="Z1066" s="39"/>
      <c r="AA1066" s="39"/>
      <c r="AB1066" s="39"/>
      <c r="AC1066" s="39"/>
      <c r="AD1066" s="39"/>
      <c r="AE1066" s="39"/>
      <c r="AR1066" s="230" t="s">
        <v>238</v>
      </c>
      <c r="AT1066" s="230" t="s">
        <v>133</v>
      </c>
      <c r="AU1066" s="230" t="s">
        <v>86</v>
      </c>
      <c r="AY1066" s="18" t="s">
        <v>131</v>
      </c>
      <c r="BE1066" s="231">
        <f>IF(N1066="základní",J1066,0)</f>
        <v>0</v>
      </c>
      <c r="BF1066" s="231">
        <f>IF(N1066="snížená",J1066,0)</f>
        <v>0</v>
      </c>
      <c r="BG1066" s="231">
        <f>IF(N1066="zákl. přenesená",J1066,0)</f>
        <v>0</v>
      </c>
      <c r="BH1066" s="231">
        <f>IF(N1066="sníž. přenesená",J1066,0)</f>
        <v>0</v>
      </c>
      <c r="BI1066" s="231">
        <f>IF(N1066="nulová",J1066,0)</f>
        <v>0</v>
      </c>
      <c r="BJ1066" s="18" t="s">
        <v>82</v>
      </c>
      <c r="BK1066" s="231">
        <f>ROUND(I1066*H1066,2)</f>
        <v>0</v>
      </c>
      <c r="BL1066" s="18" t="s">
        <v>238</v>
      </c>
      <c r="BM1066" s="230" t="s">
        <v>1733</v>
      </c>
    </row>
    <row r="1067" s="2" customFormat="1">
      <c r="A1067" s="39"/>
      <c r="B1067" s="40"/>
      <c r="C1067" s="41"/>
      <c r="D1067" s="232" t="s">
        <v>139</v>
      </c>
      <c r="E1067" s="41"/>
      <c r="F1067" s="233" t="s">
        <v>1734</v>
      </c>
      <c r="G1067" s="41"/>
      <c r="H1067" s="41"/>
      <c r="I1067" s="234"/>
      <c r="J1067" s="41"/>
      <c r="K1067" s="41"/>
      <c r="L1067" s="45"/>
      <c r="M1067" s="235"/>
      <c r="N1067" s="236"/>
      <c r="O1067" s="92"/>
      <c r="P1067" s="92"/>
      <c r="Q1067" s="92"/>
      <c r="R1067" s="92"/>
      <c r="S1067" s="92"/>
      <c r="T1067" s="93"/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T1067" s="18" t="s">
        <v>139</v>
      </c>
      <c r="AU1067" s="18" t="s">
        <v>86</v>
      </c>
    </row>
    <row r="1068" s="13" customFormat="1">
      <c r="A1068" s="13"/>
      <c r="B1068" s="237"/>
      <c r="C1068" s="238"/>
      <c r="D1068" s="232" t="s">
        <v>141</v>
      </c>
      <c r="E1068" s="239" t="s">
        <v>1</v>
      </c>
      <c r="F1068" s="240" t="s">
        <v>8</v>
      </c>
      <c r="G1068" s="238"/>
      <c r="H1068" s="241">
        <v>15</v>
      </c>
      <c r="I1068" s="242"/>
      <c r="J1068" s="238"/>
      <c r="K1068" s="238"/>
      <c r="L1068" s="243"/>
      <c r="M1068" s="244"/>
      <c r="N1068" s="245"/>
      <c r="O1068" s="245"/>
      <c r="P1068" s="245"/>
      <c r="Q1068" s="245"/>
      <c r="R1068" s="245"/>
      <c r="S1068" s="245"/>
      <c r="T1068" s="246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47" t="s">
        <v>141</v>
      </c>
      <c r="AU1068" s="247" t="s">
        <v>86</v>
      </c>
      <c r="AV1068" s="13" t="s">
        <v>86</v>
      </c>
      <c r="AW1068" s="13" t="s">
        <v>32</v>
      </c>
      <c r="AX1068" s="13" t="s">
        <v>82</v>
      </c>
      <c r="AY1068" s="247" t="s">
        <v>131</v>
      </c>
    </row>
    <row r="1069" s="2" customFormat="1" ht="24.15" customHeight="1">
      <c r="A1069" s="39"/>
      <c r="B1069" s="40"/>
      <c r="C1069" s="219" t="s">
        <v>1735</v>
      </c>
      <c r="D1069" s="219" t="s">
        <v>133</v>
      </c>
      <c r="E1069" s="220" t="s">
        <v>1736</v>
      </c>
      <c r="F1069" s="221" t="s">
        <v>1737</v>
      </c>
      <c r="G1069" s="222" t="s">
        <v>298</v>
      </c>
      <c r="H1069" s="223">
        <v>2</v>
      </c>
      <c r="I1069" s="224"/>
      <c r="J1069" s="225">
        <f>ROUND(I1069*H1069,2)</f>
        <v>0</v>
      </c>
      <c r="K1069" s="221" t="s">
        <v>155</v>
      </c>
      <c r="L1069" s="45"/>
      <c r="M1069" s="226" t="s">
        <v>1</v>
      </c>
      <c r="N1069" s="227" t="s">
        <v>42</v>
      </c>
      <c r="O1069" s="92"/>
      <c r="P1069" s="228">
        <f>O1069*H1069</f>
        <v>0</v>
      </c>
      <c r="Q1069" s="228">
        <v>0.0015</v>
      </c>
      <c r="R1069" s="228">
        <f>Q1069*H1069</f>
        <v>0.0030000000000000001</v>
      </c>
      <c r="S1069" s="228">
        <v>0</v>
      </c>
      <c r="T1069" s="229">
        <f>S1069*H1069</f>
        <v>0</v>
      </c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R1069" s="230" t="s">
        <v>238</v>
      </c>
      <c r="AT1069" s="230" t="s">
        <v>133</v>
      </c>
      <c r="AU1069" s="230" t="s">
        <v>86</v>
      </c>
      <c r="AY1069" s="18" t="s">
        <v>131</v>
      </c>
      <c r="BE1069" s="231">
        <f>IF(N1069="základní",J1069,0)</f>
        <v>0</v>
      </c>
      <c r="BF1069" s="231">
        <f>IF(N1069="snížená",J1069,0)</f>
        <v>0</v>
      </c>
      <c r="BG1069" s="231">
        <f>IF(N1069="zákl. přenesená",J1069,0)</f>
        <v>0</v>
      </c>
      <c r="BH1069" s="231">
        <f>IF(N1069="sníž. přenesená",J1069,0)</f>
        <v>0</v>
      </c>
      <c r="BI1069" s="231">
        <f>IF(N1069="nulová",J1069,0)</f>
        <v>0</v>
      </c>
      <c r="BJ1069" s="18" t="s">
        <v>82</v>
      </c>
      <c r="BK1069" s="231">
        <f>ROUND(I1069*H1069,2)</f>
        <v>0</v>
      </c>
      <c r="BL1069" s="18" t="s">
        <v>238</v>
      </c>
      <c r="BM1069" s="230" t="s">
        <v>1738</v>
      </c>
    </row>
    <row r="1070" s="2" customFormat="1">
      <c r="A1070" s="39"/>
      <c r="B1070" s="40"/>
      <c r="C1070" s="41"/>
      <c r="D1070" s="232" t="s">
        <v>139</v>
      </c>
      <c r="E1070" s="41"/>
      <c r="F1070" s="233" t="s">
        <v>1739</v>
      </c>
      <c r="G1070" s="41"/>
      <c r="H1070" s="41"/>
      <c r="I1070" s="234"/>
      <c r="J1070" s="41"/>
      <c r="K1070" s="41"/>
      <c r="L1070" s="45"/>
      <c r="M1070" s="235"/>
      <c r="N1070" s="236"/>
      <c r="O1070" s="92"/>
      <c r="P1070" s="92"/>
      <c r="Q1070" s="92"/>
      <c r="R1070" s="92"/>
      <c r="S1070" s="92"/>
      <c r="T1070" s="93"/>
      <c r="U1070" s="39"/>
      <c r="V1070" s="39"/>
      <c r="W1070" s="39"/>
      <c r="X1070" s="39"/>
      <c r="Y1070" s="39"/>
      <c r="Z1070" s="39"/>
      <c r="AA1070" s="39"/>
      <c r="AB1070" s="39"/>
      <c r="AC1070" s="39"/>
      <c r="AD1070" s="39"/>
      <c r="AE1070" s="39"/>
      <c r="AT1070" s="18" t="s">
        <v>139</v>
      </c>
      <c r="AU1070" s="18" t="s">
        <v>86</v>
      </c>
    </row>
    <row r="1071" s="13" customFormat="1">
      <c r="A1071" s="13"/>
      <c r="B1071" s="237"/>
      <c r="C1071" s="238"/>
      <c r="D1071" s="232" t="s">
        <v>141</v>
      </c>
      <c r="E1071" s="239" t="s">
        <v>1</v>
      </c>
      <c r="F1071" s="240" t="s">
        <v>86</v>
      </c>
      <c r="G1071" s="238"/>
      <c r="H1071" s="241">
        <v>2</v>
      </c>
      <c r="I1071" s="242"/>
      <c r="J1071" s="238"/>
      <c r="K1071" s="238"/>
      <c r="L1071" s="243"/>
      <c r="M1071" s="244"/>
      <c r="N1071" s="245"/>
      <c r="O1071" s="245"/>
      <c r="P1071" s="245"/>
      <c r="Q1071" s="245"/>
      <c r="R1071" s="245"/>
      <c r="S1071" s="245"/>
      <c r="T1071" s="246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47" t="s">
        <v>141</v>
      </c>
      <c r="AU1071" s="247" t="s">
        <v>86</v>
      </c>
      <c r="AV1071" s="13" t="s">
        <v>86</v>
      </c>
      <c r="AW1071" s="13" t="s">
        <v>32</v>
      </c>
      <c r="AX1071" s="13" t="s">
        <v>82</v>
      </c>
      <c r="AY1071" s="247" t="s">
        <v>131</v>
      </c>
    </row>
    <row r="1072" s="2" customFormat="1" ht="24.15" customHeight="1">
      <c r="A1072" s="39"/>
      <c r="B1072" s="40"/>
      <c r="C1072" s="219" t="s">
        <v>1740</v>
      </c>
      <c r="D1072" s="219" t="s">
        <v>133</v>
      </c>
      <c r="E1072" s="220" t="s">
        <v>1741</v>
      </c>
      <c r="F1072" s="221" t="s">
        <v>1742</v>
      </c>
      <c r="G1072" s="222" t="s">
        <v>220</v>
      </c>
      <c r="H1072" s="223">
        <v>0.033000000000000002</v>
      </c>
      <c r="I1072" s="224"/>
      <c r="J1072" s="225">
        <f>ROUND(I1072*H1072,2)</f>
        <v>0</v>
      </c>
      <c r="K1072" s="221" t="s">
        <v>155</v>
      </c>
      <c r="L1072" s="45"/>
      <c r="M1072" s="226" t="s">
        <v>1</v>
      </c>
      <c r="N1072" s="227" t="s">
        <v>42</v>
      </c>
      <c r="O1072" s="92"/>
      <c r="P1072" s="228">
        <f>O1072*H1072</f>
        <v>0</v>
      </c>
      <c r="Q1072" s="228">
        <v>0</v>
      </c>
      <c r="R1072" s="228">
        <f>Q1072*H1072</f>
        <v>0</v>
      </c>
      <c r="S1072" s="228">
        <v>0</v>
      </c>
      <c r="T1072" s="229">
        <f>S1072*H1072</f>
        <v>0</v>
      </c>
      <c r="U1072" s="39"/>
      <c r="V1072" s="39"/>
      <c r="W1072" s="39"/>
      <c r="X1072" s="39"/>
      <c r="Y1072" s="39"/>
      <c r="Z1072" s="39"/>
      <c r="AA1072" s="39"/>
      <c r="AB1072" s="39"/>
      <c r="AC1072" s="39"/>
      <c r="AD1072" s="39"/>
      <c r="AE1072" s="39"/>
      <c r="AR1072" s="230" t="s">
        <v>238</v>
      </c>
      <c r="AT1072" s="230" t="s">
        <v>133</v>
      </c>
      <c r="AU1072" s="230" t="s">
        <v>86</v>
      </c>
      <c r="AY1072" s="18" t="s">
        <v>131</v>
      </c>
      <c r="BE1072" s="231">
        <f>IF(N1072="základní",J1072,0)</f>
        <v>0</v>
      </c>
      <c r="BF1072" s="231">
        <f>IF(N1072="snížená",J1072,0)</f>
        <v>0</v>
      </c>
      <c r="BG1072" s="231">
        <f>IF(N1072="zákl. přenesená",J1072,0)</f>
        <v>0</v>
      </c>
      <c r="BH1072" s="231">
        <f>IF(N1072="sníž. přenesená",J1072,0)</f>
        <v>0</v>
      </c>
      <c r="BI1072" s="231">
        <f>IF(N1072="nulová",J1072,0)</f>
        <v>0</v>
      </c>
      <c r="BJ1072" s="18" t="s">
        <v>82</v>
      </c>
      <c r="BK1072" s="231">
        <f>ROUND(I1072*H1072,2)</f>
        <v>0</v>
      </c>
      <c r="BL1072" s="18" t="s">
        <v>238</v>
      </c>
      <c r="BM1072" s="230" t="s">
        <v>1743</v>
      </c>
    </row>
    <row r="1073" s="2" customFormat="1">
      <c r="A1073" s="39"/>
      <c r="B1073" s="40"/>
      <c r="C1073" s="41"/>
      <c r="D1073" s="232" t="s">
        <v>139</v>
      </c>
      <c r="E1073" s="41"/>
      <c r="F1073" s="233" t="s">
        <v>1744</v>
      </c>
      <c r="G1073" s="41"/>
      <c r="H1073" s="41"/>
      <c r="I1073" s="234"/>
      <c r="J1073" s="41"/>
      <c r="K1073" s="41"/>
      <c r="L1073" s="45"/>
      <c r="M1073" s="294"/>
      <c r="N1073" s="295"/>
      <c r="O1073" s="296"/>
      <c r="P1073" s="296"/>
      <c r="Q1073" s="296"/>
      <c r="R1073" s="296"/>
      <c r="S1073" s="296"/>
      <c r="T1073" s="297"/>
      <c r="U1073" s="39"/>
      <c r="V1073" s="39"/>
      <c r="W1073" s="39"/>
      <c r="X1073" s="39"/>
      <c r="Y1073" s="39"/>
      <c r="Z1073" s="39"/>
      <c r="AA1073" s="39"/>
      <c r="AB1073" s="39"/>
      <c r="AC1073" s="39"/>
      <c r="AD1073" s="39"/>
      <c r="AE1073" s="39"/>
      <c r="AT1073" s="18" t="s">
        <v>139</v>
      </c>
      <c r="AU1073" s="18" t="s">
        <v>86</v>
      </c>
    </row>
    <row r="1074" s="2" customFormat="1" ht="6.96" customHeight="1">
      <c r="A1074" s="39"/>
      <c r="B1074" s="67"/>
      <c r="C1074" s="68"/>
      <c r="D1074" s="68"/>
      <c r="E1074" s="68"/>
      <c r="F1074" s="68"/>
      <c r="G1074" s="68"/>
      <c r="H1074" s="68"/>
      <c r="I1074" s="68"/>
      <c r="J1074" s="68"/>
      <c r="K1074" s="68"/>
      <c r="L1074" s="45"/>
      <c r="M1074" s="39"/>
      <c r="O1074" s="39"/>
      <c r="P1074" s="39"/>
      <c r="Q1074" s="39"/>
      <c r="R1074" s="39"/>
      <c r="S1074" s="39"/>
      <c r="T1074" s="39"/>
      <c r="U1074" s="39"/>
      <c r="V1074" s="39"/>
      <c r="W1074" s="39"/>
      <c r="X1074" s="39"/>
      <c r="Y1074" s="39"/>
      <c r="Z1074" s="39"/>
      <c r="AA1074" s="39"/>
      <c r="AB1074" s="39"/>
      <c r="AC1074" s="39"/>
      <c r="AD1074" s="39"/>
      <c r="AE1074" s="39"/>
    </row>
  </sheetData>
  <sheetProtection sheet="1" autoFilter="0" formatColumns="0" formatRows="0" objects="1" scenarios="1" spinCount="100000" saltValue="Z40ZpcRMfXRQM3ZIq2r6RI42SzQH9AZqfUIQeiOzvGc9QMkzVWYcN9l7lcVp2R2kGUtYPeh2JOrXw5NGoURe6Q==" hashValue="Oy+fDDtbVgMW9EZj5NlweGeMaFro0hl/7wfW/ZFlpOm2eG5chNlntQRIn5wMvQJU1jn6Z0ftvg/weYNZMVvhRQ==" algorithmName="SHA-512" password="CC35"/>
  <autoFilter ref="C127:K1073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 xml:space="preserve">Rekonstrukce místní komunikace Soukenická  a Václavská sil. III/193 52, Staňkov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1745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1746</v>
      </c>
      <c r="G12" s="39"/>
      <c r="H12" s="39"/>
      <c r="I12" s="141" t="s">
        <v>22</v>
      </c>
      <c r="J12" s="145" t="str">
        <f>'Rekapitulace stavby'!AN8</f>
        <v>30. 1. 2023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1747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1748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ROUND((SUM(BE125:BE268)),  2)</f>
        <v>0</v>
      </c>
      <c r="G33" s="39"/>
      <c r="H33" s="39"/>
      <c r="I33" s="156">
        <v>0.20999999999999999</v>
      </c>
      <c r="J33" s="155">
        <f>ROUND(((SUM(BE125:BE268))*I33),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ROUND((SUM(BF125:BF268)),  2)</f>
        <v>0</v>
      </c>
      <c r="G34" s="39"/>
      <c r="H34" s="39"/>
      <c r="I34" s="156">
        <v>0.14999999999999999</v>
      </c>
      <c r="J34" s="155">
        <f>ROUND(((SUM(BF125:BF268))*I34),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ROUND((SUM(BG125:BG268)),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ROUND((SUM(BH125:BH268)),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ROUND((SUM(BI125:BI268)),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 xml:space="preserve">Rekonstrukce místní komunikace Soukenická  a Václavská sil. III/193 52, Staňkov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3 - SO 401 CHránička slaboproudu CameINET u. Soukenická,Václavská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Staňkov ,Trnkova ul. iii/19346</v>
      </c>
      <c r="G89" s="41"/>
      <c r="H89" s="41"/>
      <c r="I89" s="33" t="s">
        <v>22</v>
      </c>
      <c r="J89" s="80" t="str">
        <f>IF(J12="","",J12)</f>
        <v>30. 1. 2023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SÚS Plzenského kraje p.o.</v>
      </c>
      <c r="G91" s="41"/>
      <c r="H91" s="41"/>
      <c r="I91" s="33" t="s">
        <v>30</v>
      </c>
      <c r="J91" s="37" t="str">
        <f>E21</f>
        <v>J.Miška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Richtrová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106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108</v>
      </c>
      <c r="E99" s="189"/>
      <c r="F99" s="189"/>
      <c r="G99" s="189"/>
      <c r="H99" s="189"/>
      <c r="I99" s="189"/>
      <c r="J99" s="190">
        <f>J132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110</v>
      </c>
      <c r="E100" s="189"/>
      <c r="F100" s="189"/>
      <c r="G100" s="189"/>
      <c r="H100" s="189"/>
      <c r="I100" s="189"/>
      <c r="J100" s="190">
        <f>J149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925</v>
      </c>
      <c r="E101" s="189"/>
      <c r="F101" s="189"/>
      <c r="G101" s="189"/>
      <c r="H101" s="189"/>
      <c r="I101" s="189"/>
      <c r="J101" s="190">
        <f>J154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112</v>
      </c>
      <c r="E102" s="189"/>
      <c r="F102" s="189"/>
      <c r="G102" s="189"/>
      <c r="H102" s="189"/>
      <c r="I102" s="189"/>
      <c r="J102" s="190">
        <f>J163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113</v>
      </c>
      <c r="E103" s="183"/>
      <c r="F103" s="183"/>
      <c r="G103" s="183"/>
      <c r="H103" s="183"/>
      <c r="I103" s="183"/>
      <c r="J103" s="184">
        <f>J166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114</v>
      </c>
      <c r="E104" s="189"/>
      <c r="F104" s="189"/>
      <c r="G104" s="189"/>
      <c r="H104" s="189"/>
      <c r="I104" s="189"/>
      <c r="J104" s="190">
        <f>J167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115</v>
      </c>
      <c r="E105" s="189"/>
      <c r="F105" s="189"/>
      <c r="G105" s="189"/>
      <c r="H105" s="189"/>
      <c r="I105" s="189"/>
      <c r="J105" s="190">
        <f>J176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6.25" customHeight="1">
      <c r="A115" s="39"/>
      <c r="B115" s="40"/>
      <c r="C115" s="41"/>
      <c r="D115" s="41"/>
      <c r="E115" s="175" t="str">
        <f>E7</f>
        <v xml:space="preserve">Rekonstrukce místní komunikace Soukenická  a Václavská sil. III/193 52, Staňkov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96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30" customHeight="1">
      <c r="A117" s="39"/>
      <c r="B117" s="40"/>
      <c r="C117" s="41"/>
      <c r="D117" s="41"/>
      <c r="E117" s="77" t="str">
        <f>E9</f>
        <v>3 - SO 401 CHránička slaboproudu CameINET u. Soukenická,Václavská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Staňkov ,Trnkova ul. iii/19346</v>
      </c>
      <c r="G119" s="41"/>
      <c r="H119" s="41"/>
      <c r="I119" s="33" t="s">
        <v>22</v>
      </c>
      <c r="J119" s="80" t="str">
        <f>IF(J12="","",J12)</f>
        <v>30. 1. 2023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SÚS Plzenského kraje p.o.</v>
      </c>
      <c r="G121" s="41"/>
      <c r="H121" s="41"/>
      <c r="I121" s="33" t="s">
        <v>30</v>
      </c>
      <c r="J121" s="37" t="str">
        <f>E21</f>
        <v>J.Miška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33</v>
      </c>
      <c r="J122" s="37" t="str">
        <f>E24</f>
        <v>Richtrová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117</v>
      </c>
      <c r="D124" s="195" t="s">
        <v>62</v>
      </c>
      <c r="E124" s="195" t="s">
        <v>58</v>
      </c>
      <c r="F124" s="195" t="s">
        <v>59</v>
      </c>
      <c r="G124" s="195" t="s">
        <v>118</v>
      </c>
      <c r="H124" s="195" t="s">
        <v>119</v>
      </c>
      <c r="I124" s="195" t="s">
        <v>120</v>
      </c>
      <c r="J124" s="195" t="s">
        <v>102</v>
      </c>
      <c r="K124" s="196" t="s">
        <v>121</v>
      </c>
      <c r="L124" s="197"/>
      <c r="M124" s="101" t="s">
        <v>1</v>
      </c>
      <c r="N124" s="102" t="s">
        <v>41</v>
      </c>
      <c r="O124" s="102" t="s">
        <v>122</v>
      </c>
      <c r="P124" s="102" t="s">
        <v>123</v>
      </c>
      <c r="Q124" s="102" t="s">
        <v>124</v>
      </c>
      <c r="R124" s="102" t="s">
        <v>125</v>
      </c>
      <c r="S124" s="102" t="s">
        <v>126</v>
      </c>
      <c r="T124" s="103" t="s">
        <v>127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128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P126+P166</f>
        <v>0</v>
      </c>
      <c r="Q125" s="105"/>
      <c r="R125" s="200">
        <f>R126+R166</f>
        <v>91.815631699999983</v>
      </c>
      <c r="S125" s="105"/>
      <c r="T125" s="201">
        <f>T126+T166</f>
        <v>48.023999999999994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104</v>
      </c>
      <c r="BK125" s="202">
        <f>BK126+BK166</f>
        <v>0</v>
      </c>
    </row>
    <row r="126" s="12" customFormat="1" ht="25.92" customHeight="1">
      <c r="A126" s="12"/>
      <c r="B126" s="203"/>
      <c r="C126" s="204"/>
      <c r="D126" s="205" t="s">
        <v>76</v>
      </c>
      <c r="E126" s="206" t="s">
        <v>129</v>
      </c>
      <c r="F126" s="206" t="s">
        <v>130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P127+P132+P149+P154+P163</f>
        <v>0</v>
      </c>
      <c r="Q126" s="211"/>
      <c r="R126" s="212">
        <f>R127+R132+R149+R154+R163</f>
        <v>30.519238000000001</v>
      </c>
      <c r="S126" s="211"/>
      <c r="T126" s="213">
        <f>T127+T132+T149+T154+T163</f>
        <v>48.023999999999994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82</v>
      </c>
      <c r="AT126" s="215" t="s">
        <v>76</v>
      </c>
      <c r="AU126" s="215" t="s">
        <v>77</v>
      </c>
      <c r="AY126" s="214" t="s">
        <v>131</v>
      </c>
      <c r="BK126" s="216">
        <f>BK127+BK132+BK149+BK154+BK163</f>
        <v>0</v>
      </c>
    </row>
    <row r="127" s="12" customFormat="1" ht="22.8" customHeight="1">
      <c r="A127" s="12"/>
      <c r="B127" s="203"/>
      <c r="C127" s="204"/>
      <c r="D127" s="205" t="s">
        <v>76</v>
      </c>
      <c r="E127" s="217" t="s">
        <v>82</v>
      </c>
      <c r="F127" s="217" t="s">
        <v>132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SUM(P128:P131)</f>
        <v>0</v>
      </c>
      <c r="Q127" s="211"/>
      <c r="R127" s="212">
        <f>SUM(R128:R131)</f>
        <v>0</v>
      </c>
      <c r="S127" s="211"/>
      <c r="T127" s="213">
        <f>SUM(T128:T131)</f>
        <v>48.023999999999994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82</v>
      </c>
      <c r="AT127" s="215" t="s">
        <v>76</v>
      </c>
      <c r="AU127" s="215" t="s">
        <v>82</v>
      </c>
      <c r="AY127" s="214" t="s">
        <v>131</v>
      </c>
      <c r="BK127" s="216">
        <f>SUM(BK128:BK131)</f>
        <v>0</v>
      </c>
    </row>
    <row r="128" s="2" customFormat="1" ht="33" customHeight="1">
      <c r="A128" s="39"/>
      <c r="B128" s="40"/>
      <c r="C128" s="219" t="s">
        <v>82</v>
      </c>
      <c r="D128" s="219" t="s">
        <v>133</v>
      </c>
      <c r="E128" s="220" t="s">
        <v>1749</v>
      </c>
      <c r="F128" s="221" t="s">
        <v>1750</v>
      </c>
      <c r="G128" s="222" t="s">
        <v>136</v>
      </c>
      <c r="H128" s="223">
        <v>165.59999999999999</v>
      </c>
      <c r="I128" s="224"/>
      <c r="J128" s="225">
        <f>ROUND(I128*H128,2)</f>
        <v>0</v>
      </c>
      <c r="K128" s="221" t="s">
        <v>155</v>
      </c>
      <c r="L128" s="45"/>
      <c r="M128" s="226" t="s">
        <v>1</v>
      </c>
      <c r="N128" s="227" t="s">
        <v>42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0.28999999999999998</v>
      </c>
      <c r="T128" s="229">
        <f>S128*H128</f>
        <v>48.023999999999994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137</v>
      </c>
      <c r="AT128" s="230" t="s">
        <v>133</v>
      </c>
      <c r="AU128" s="230" t="s">
        <v>86</v>
      </c>
      <c r="AY128" s="18" t="s">
        <v>131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82</v>
      </c>
      <c r="BK128" s="231">
        <f>ROUND(I128*H128,2)</f>
        <v>0</v>
      </c>
      <c r="BL128" s="18" t="s">
        <v>137</v>
      </c>
      <c r="BM128" s="230" t="s">
        <v>1751</v>
      </c>
    </row>
    <row r="129" s="2" customFormat="1">
      <c r="A129" s="39"/>
      <c r="B129" s="40"/>
      <c r="C129" s="41"/>
      <c r="D129" s="232" t="s">
        <v>139</v>
      </c>
      <c r="E129" s="41"/>
      <c r="F129" s="233" t="s">
        <v>1752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139</v>
      </c>
      <c r="AU129" s="18" t="s">
        <v>86</v>
      </c>
    </row>
    <row r="130" s="13" customFormat="1">
      <c r="A130" s="13"/>
      <c r="B130" s="237"/>
      <c r="C130" s="238"/>
      <c r="D130" s="232" t="s">
        <v>141</v>
      </c>
      <c r="E130" s="239" t="s">
        <v>1</v>
      </c>
      <c r="F130" s="240" t="s">
        <v>1753</v>
      </c>
      <c r="G130" s="238"/>
      <c r="H130" s="241">
        <v>165.59999999999999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141</v>
      </c>
      <c r="AU130" s="247" t="s">
        <v>86</v>
      </c>
      <c r="AV130" s="13" t="s">
        <v>86</v>
      </c>
      <c r="AW130" s="13" t="s">
        <v>32</v>
      </c>
      <c r="AX130" s="13" t="s">
        <v>77</v>
      </c>
      <c r="AY130" s="247" t="s">
        <v>131</v>
      </c>
    </row>
    <row r="131" s="14" customFormat="1">
      <c r="A131" s="14"/>
      <c r="B131" s="248"/>
      <c r="C131" s="249"/>
      <c r="D131" s="232" t="s">
        <v>141</v>
      </c>
      <c r="E131" s="250" t="s">
        <v>1</v>
      </c>
      <c r="F131" s="251" t="s">
        <v>159</v>
      </c>
      <c r="G131" s="249"/>
      <c r="H131" s="252">
        <v>165.59999999999999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8" t="s">
        <v>141</v>
      </c>
      <c r="AU131" s="258" t="s">
        <v>86</v>
      </c>
      <c r="AV131" s="14" t="s">
        <v>137</v>
      </c>
      <c r="AW131" s="14" t="s">
        <v>32</v>
      </c>
      <c r="AX131" s="14" t="s">
        <v>82</v>
      </c>
      <c r="AY131" s="258" t="s">
        <v>131</v>
      </c>
    </row>
    <row r="132" s="12" customFormat="1" ht="22.8" customHeight="1">
      <c r="A132" s="12"/>
      <c r="B132" s="203"/>
      <c r="C132" s="204"/>
      <c r="D132" s="205" t="s">
        <v>76</v>
      </c>
      <c r="E132" s="217" t="s">
        <v>137</v>
      </c>
      <c r="F132" s="217" t="s">
        <v>271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SUM(P133:P148)</f>
        <v>0</v>
      </c>
      <c r="Q132" s="211"/>
      <c r="R132" s="212">
        <f>SUM(R133:R148)</f>
        <v>1.8025083999999998</v>
      </c>
      <c r="S132" s="211"/>
      <c r="T132" s="213">
        <f>SUM(T133:T148)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82</v>
      </c>
      <c r="AT132" s="215" t="s">
        <v>76</v>
      </c>
      <c r="AU132" s="215" t="s">
        <v>82</v>
      </c>
      <c r="AY132" s="214" t="s">
        <v>131</v>
      </c>
      <c r="BK132" s="216">
        <f>SUM(BK133:BK148)</f>
        <v>0</v>
      </c>
    </row>
    <row r="133" s="2" customFormat="1" ht="33" customHeight="1">
      <c r="A133" s="39"/>
      <c r="B133" s="40"/>
      <c r="C133" s="219" t="s">
        <v>86</v>
      </c>
      <c r="D133" s="219" t="s">
        <v>133</v>
      </c>
      <c r="E133" s="220" t="s">
        <v>1754</v>
      </c>
      <c r="F133" s="221" t="s">
        <v>1755</v>
      </c>
      <c r="G133" s="222" t="s">
        <v>171</v>
      </c>
      <c r="H133" s="223">
        <v>0.69999999999999996</v>
      </c>
      <c r="I133" s="224"/>
      <c r="J133" s="225">
        <f>ROUND(I133*H133,2)</f>
        <v>0</v>
      </c>
      <c r="K133" s="221" t="s">
        <v>155</v>
      </c>
      <c r="L133" s="45"/>
      <c r="M133" s="226" t="s">
        <v>1</v>
      </c>
      <c r="N133" s="227" t="s">
        <v>42</v>
      </c>
      <c r="O133" s="92"/>
      <c r="P133" s="228">
        <f>O133*H133</f>
        <v>0</v>
      </c>
      <c r="Q133" s="228">
        <v>2.5018699999999998</v>
      </c>
      <c r="R133" s="228">
        <f>Q133*H133</f>
        <v>1.7513089999999998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137</v>
      </c>
      <c r="AT133" s="230" t="s">
        <v>133</v>
      </c>
      <c r="AU133" s="230" t="s">
        <v>86</v>
      </c>
      <c r="AY133" s="18" t="s">
        <v>131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82</v>
      </c>
      <c r="BK133" s="231">
        <f>ROUND(I133*H133,2)</f>
        <v>0</v>
      </c>
      <c r="BL133" s="18" t="s">
        <v>137</v>
      </c>
      <c r="BM133" s="230" t="s">
        <v>1756</v>
      </c>
    </row>
    <row r="134" s="2" customFormat="1">
      <c r="A134" s="39"/>
      <c r="B134" s="40"/>
      <c r="C134" s="41"/>
      <c r="D134" s="232" t="s">
        <v>139</v>
      </c>
      <c r="E134" s="41"/>
      <c r="F134" s="233" t="s">
        <v>1757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139</v>
      </c>
      <c r="AU134" s="18" t="s">
        <v>86</v>
      </c>
    </row>
    <row r="135" s="13" customFormat="1">
      <c r="A135" s="13"/>
      <c r="B135" s="237"/>
      <c r="C135" s="238"/>
      <c r="D135" s="232" t="s">
        <v>141</v>
      </c>
      <c r="E135" s="239" t="s">
        <v>1</v>
      </c>
      <c r="F135" s="240" t="s">
        <v>1758</v>
      </c>
      <c r="G135" s="238"/>
      <c r="H135" s="241">
        <v>0.66200000000000003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141</v>
      </c>
      <c r="AU135" s="247" t="s">
        <v>86</v>
      </c>
      <c r="AV135" s="13" t="s">
        <v>86</v>
      </c>
      <c r="AW135" s="13" t="s">
        <v>32</v>
      </c>
      <c r="AX135" s="13" t="s">
        <v>77</v>
      </c>
      <c r="AY135" s="247" t="s">
        <v>131</v>
      </c>
    </row>
    <row r="136" s="14" customFormat="1">
      <c r="A136" s="14"/>
      <c r="B136" s="248"/>
      <c r="C136" s="249"/>
      <c r="D136" s="232" t="s">
        <v>141</v>
      </c>
      <c r="E136" s="250" t="s">
        <v>1</v>
      </c>
      <c r="F136" s="251" t="s">
        <v>159</v>
      </c>
      <c r="G136" s="249"/>
      <c r="H136" s="252">
        <v>0.66200000000000003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8" t="s">
        <v>141</v>
      </c>
      <c r="AU136" s="258" t="s">
        <v>86</v>
      </c>
      <c r="AV136" s="14" t="s">
        <v>137</v>
      </c>
      <c r="AW136" s="14" t="s">
        <v>32</v>
      </c>
      <c r="AX136" s="14" t="s">
        <v>77</v>
      </c>
      <c r="AY136" s="258" t="s">
        <v>131</v>
      </c>
    </row>
    <row r="137" s="13" customFormat="1">
      <c r="A137" s="13"/>
      <c r="B137" s="237"/>
      <c r="C137" s="238"/>
      <c r="D137" s="232" t="s">
        <v>141</v>
      </c>
      <c r="E137" s="239" t="s">
        <v>1</v>
      </c>
      <c r="F137" s="240" t="s">
        <v>1759</v>
      </c>
      <c r="G137" s="238"/>
      <c r="H137" s="241">
        <v>0.69999999999999996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141</v>
      </c>
      <c r="AU137" s="247" t="s">
        <v>86</v>
      </c>
      <c r="AV137" s="13" t="s">
        <v>86</v>
      </c>
      <c r="AW137" s="13" t="s">
        <v>32</v>
      </c>
      <c r="AX137" s="13" t="s">
        <v>82</v>
      </c>
      <c r="AY137" s="247" t="s">
        <v>131</v>
      </c>
    </row>
    <row r="138" s="2" customFormat="1" ht="33" customHeight="1">
      <c r="A138" s="39"/>
      <c r="B138" s="40"/>
      <c r="C138" s="219" t="s">
        <v>89</v>
      </c>
      <c r="D138" s="219" t="s">
        <v>133</v>
      </c>
      <c r="E138" s="220" t="s">
        <v>314</v>
      </c>
      <c r="F138" s="221" t="s">
        <v>315</v>
      </c>
      <c r="G138" s="222" t="s">
        <v>136</v>
      </c>
      <c r="H138" s="223">
        <v>3.7999999999999998</v>
      </c>
      <c r="I138" s="224"/>
      <c r="J138" s="225">
        <f>ROUND(I138*H138,2)</f>
        <v>0</v>
      </c>
      <c r="K138" s="221" t="s">
        <v>155</v>
      </c>
      <c r="L138" s="45"/>
      <c r="M138" s="226" t="s">
        <v>1</v>
      </c>
      <c r="N138" s="227" t="s">
        <v>42</v>
      </c>
      <c r="O138" s="92"/>
      <c r="P138" s="228">
        <f>O138*H138</f>
        <v>0</v>
      </c>
      <c r="Q138" s="228">
        <v>0.0078799999999999999</v>
      </c>
      <c r="R138" s="228">
        <f>Q138*H138</f>
        <v>0.029943999999999998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137</v>
      </c>
      <c r="AT138" s="230" t="s">
        <v>133</v>
      </c>
      <c r="AU138" s="230" t="s">
        <v>86</v>
      </c>
      <c r="AY138" s="18" t="s">
        <v>131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82</v>
      </c>
      <c r="BK138" s="231">
        <f>ROUND(I138*H138,2)</f>
        <v>0</v>
      </c>
      <c r="BL138" s="18" t="s">
        <v>137</v>
      </c>
      <c r="BM138" s="230" t="s">
        <v>1760</v>
      </c>
    </row>
    <row r="139" s="2" customFormat="1">
      <c r="A139" s="39"/>
      <c r="B139" s="40"/>
      <c r="C139" s="41"/>
      <c r="D139" s="232" t="s">
        <v>139</v>
      </c>
      <c r="E139" s="41"/>
      <c r="F139" s="233" t="s">
        <v>317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139</v>
      </c>
      <c r="AU139" s="18" t="s">
        <v>86</v>
      </c>
    </row>
    <row r="140" s="13" customFormat="1">
      <c r="A140" s="13"/>
      <c r="B140" s="237"/>
      <c r="C140" s="238"/>
      <c r="D140" s="232" t="s">
        <v>141</v>
      </c>
      <c r="E140" s="239" t="s">
        <v>1</v>
      </c>
      <c r="F140" s="240" t="s">
        <v>1761</v>
      </c>
      <c r="G140" s="238"/>
      <c r="H140" s="241">
        <v>3.7799999999999998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141</v>
      </c>
      <c r="AU140" s="247" t="s">
        <v>86</v>
      </c>
      <c r="AV140" s="13" t="s">
        <v>86</v>
      </c>
      <c r="AW140" s="13" t="s">
        <v>32</v>
      </c>
      <c r="AX140" s="13" t="s">
        <v>77</v>
      </c>
      <c r="AY140" s="247" t="s">
        <v>131</v>
      </c>
    </row>
    <row r="141" s="14" customFormat="1">
      <c r="A141" s="14"/>
      <c r="B141" s="248"/>
      <c r="C141" s="249"/>
      <c r="D141" s="232" t="s">
        <v>141</v>
      </c>
      <c r="E141" s="250" t="s">
        <v>1</v>
      </c>
      <c r="F141" s="251" t="s">
        <v>159</v>
      </c>
      <c r="G141" s="249"/>
      <c r="H141" s="252">
        <v>3.7799999999999998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8" t="s">
        <v>141</v>
      </c>
      <c r="AU141" s="258" t="s">
        <v>86</v>
      </c>
      <c r="AV141" s="14" t="s">
        <v>137</v>
      </c>
      <c r="AW141" s="14" t="s">
        <v>32</v>
      </c>
      <c r="AX141" s="14" t="s">
        <v>77</v>
      </c>
      <c r="AY141" s="258" t="s">
        <v>131</v>
      </c>
    </row>
    <row r="142" s="13" customFormat="1">
      <c r="A142" s="13"/>
      <c r="B142" s="237"/>
      <c r="C142" s="238"/>
      <c r="D142" s="232" t="s">
        <v>141</v>
      </c>
      <c r="E142" s="239" t="s">
        <v>1</v>
      </c>
      <c r="F142" s="240" t="s">
        <v>1762</v>
      </c>
      <c r="G142" s="238"/>
      <c r="H142" s="241">
        <v>3.7999999999999998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141</v>
      </c>
      <c r="AU142" s="247" t="s">
        <v>86</v>
      </c>
      <c r="AV142" s="13" t="s">
        <v>86</v>
      </c>
      <c r="AW142" s="13" t="s">
        <v>32</v>
      </c>
      <c r="AX142" s="13" t="s">
        <v>82</v>
      </c>
      <c r="AY142" s="247" t="s">
        <v>131</v>
      </c>
    </row>
    <row r="143" s="2" customFormat="1" ht="37.8" customHeight="1">
      <c r="A143" s="39"/>
      <c r="B143" s="40"/>
      <c r="C143" s="219" t="s">
        <v>374</v>
      </c>
      <c r="D143" s="219" t="s">
        <v>133</v>
      </c>
      <c r="E143" s="220" t="s">
        <v>321</v>
      </c>
      <c r="F143" s="221" t="s">
        <v>322</v>
      </c>
      <c r="G143" s="222" t="s">
        <v>136</v>
      </c>
      <c r="H143" s="223">
        <v>3.6000000000000001</v>
      </c>
      <c r="I143" s="224"/>
      <c r="J143" s="225">
        <f>ROUND(I143*H143,2)</f>
        <v>0</v>
      </c>
      <c r="K143" s="221" t="s">
        <v>155</v>
      </c>
      <c r="L143" s="45"/>
      <c r="M143" s="226" t="s">
        <v>1</v>
      </c>
      <c r="N143" s="227" t="s">
        <v>42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137</v>
      </c>
      <c r="AT143" s="230" t="s">
        <v>133</v>
      </c>
      <c r="AU143" s="230" t="s">
        <v>86</v>
      </c>
      <c r="AY143" s="18" t="s">
        <v>131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82</v>
      </c>
      <c r="BK143" s="231">
        <f>ROUND(I143*H143,2)</f>
        <v>0</v>
      </c>
      <c r="BL143" s="18" t="s">
        <v>137</v>
      </c>
      <c r="BM143" s="230" t="s">
        <v>1763</v>
      </c>
    </row>
    <row r="144" s="2" customFormat="1">
      <c r="A144" s="39"/>
      <c r="B144" s="40"/>
      <c r="C144" s="41"/>
      <c r="D144" s="232" t="s">
        <v>139</v>
      </c>
      <c r="E144" s="41"/>
      <c r="F144" s="233" t="s">
        <v>324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139</v>
      </c>
      <c r="AU144" s="18" t="s">
        <v>86</v>
      </c>
    </row>
    <row r="145" s="2" customFormat="1" ht="24.15" customHeight="1">
      <c r="A145" s="39"/>
      <c r="B145" s="40"/>
      <c r="C145" s="219" t="s">
        <v>137</v>
      </c>
      <c r="D145" s="219" t="s">
        <v>133</v>
      </c>
      <c r="E145" s="220" t="s">
        <v>1764</v>
      </c>
      <c r="F145" s="221" t="s">
        <v>1765</v>
      </c>
      <c r="G145" s="222" t="s">
        <v>220</v>
      </c>
      <c r="H145" s="223">
        <v>0.02</v>
      </c>
      <c r="I145" s="224"/>
      <c r="J145" s="225">
        <f>ROUND(I145*H145,2)</f>
        <v>0</v>
      </c>
      <c r="K145" s="221" t="s">
        <v>155</v>
      </c>
      <c r="L145" s="45"/>
      <c r="M145" s="226" t="s">
        <v>1</v>
      </c>
      <c r="N145" s="227" t="s">
        <v>42</v>
      </c>
      <c r="O145" s="92"/>
      <c r="P145" s="228">
        <f>O145*H145</f>
        <v>0</v>
      </c>
      <c r="Q145" s="228">
        <v>1.06277</v>
      </c>
      <c r="R145" s="228">
        <f>Q145*H145</f>
        <v>0.021255400000000001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137</v>
      </c>
      <c r="AT145" s="230" t="s">
        <v>133</v>
      </c>
      <c r="AU145" s="230" t="s">
        <v>86</v>
      </c>
      <c r="AY145" s="18" t="s">
        <v>131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82</v>
      </c>
      <c r="BK145" s="231">
        <f>ROUND(I145*H145,2)</f>
        <v>0</v>
      </c>
      <c r="BL145" s="18" t="s">
        <v>137</v>
      </c>
      <c r="BM145" s="230" t="s">
        <v>1766</v>
      </c>
    </row>
    <row r="146" s="2" customFormat="1">
      <c r="A146" s="39"/>
      <c r="B146" s="40"/>
      <c r="C146" s="41"/>
      <c r="D146" s="232" t="s">
        <v>139</v>
      </c>
      <c r="E146" s="41"/>
      <c r="F146" s="233" t="s">
        <v>1767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139</v>
      </c>
      <c r="AU146" s="18" t="s">
        <v>86</v>
      </c>
    </row>
    <row r="147" s="13" customFormat="1">
      <c r="A147" s="13"/>
      <c r="B147" s="237"/>
      <c r="C147" s="238"/>
      <c r="D147" s="232" t="s">
        <v>141</v>
      </c>
      <c r="E147" s="239" t="s">
        <v>1</v>
      </c>
      <c r="F147" s="240" t="s">
        <v>1768</v>
      </c>
      <c r="G147" s="238"/>
      <c r="H147" s="241">
        <v>0.02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141</v>
      </c>
      <c r="AU147" s="247" t="s">
        <v>86</v>
      </c>
      <c r="AV147" s="13" t="s">
        <v>86</v>
      </c>
      <c r="AW147" s="13" t="s">
        <v>32</v>
      </c>
      <c r="AX147" s="13" t="s">
        <v>77</v>
      </c>
      <c r="AY147" s="247" t="s">
        <v>131</v>
      </c>
    </row>
    <row r="148" s="14" customFormat="1">
      <c r="A148" s="14"/>
      <c r="B148" s="248"/>
      <c r="C148" s="249"/>
      <c r="D148" s="232" t="s">
        <v>141</v>
      </c>
      <c r="E148" s="250" t="s">
        <v>1</v>
      </c>
      <c r="F148" s="251" t="s">
        <v>159</v>
      </c>
      <c r="G148" s="249"/>
      <c r="H148" s="252">
        <v>0.02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8" t="s">
        <v>141</v>
      </c>
      <c r="AU148" s="258" t="s">
        <v>86</v>
      </c>
      <c r="AV148" s="14" t="s">
        <v>137</v>
      </c>
      <c r="AW148" s="14" t="s">
        <v>32</v>
      </c>
      <c r="AX148" s="14" t="s">
        <v>82</v>
      </c>
      <c r="AY148" s="258" t="s">
        <v>131</v>
      </c>
    </row>
    <row r="149" s="12" customFormat="1" ht="22.8" customHeight="1">
      <c r="A149" s="12"/>
      <c r="B149" s="203"/>
      <c r="C149" s="204"/>
      <c r="D149" s="205" t="s">
        <v>76</v>
      </c>
      <c r="E149" s="217" t="s">
        <v>183</v>
      </c>
      <c r="F149" s="217" t="s">
        <v>391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SUM(P150:P153)</f>
        <v>0</v>
      </c>
      <c r="Q149" s="211"/>
      <c r="R149" s="212">
        <f>SUM(R150:R153)</f>
        <v>28.716729600000001</v>
      </c>
      <c r="S149" s="211"/>
      <c r="T149" s="213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82</v>
      </c>
      <c r="AT149" s="215" t="s">
        <v>76</v>
      </c>
      <c r="AU149" s="215" t="s">
        <v>82</v>
      </c>
      <c r="AY149" s="214" t="s">
        <v>131</v>
      </c>
      <c r="BK149" s="216">
        <f>SUM(BK150:BK153)</f>
        <v>0</v>
      </c>
    </row>
    <row r="150" s="2" customFormat="1" ht="33" customHeight="1">
      <c r="A150" s="39"/>
      <c r="B150" s="40"/>
      <c r="C150" s="219" t="s">
        <v>160</v>
      </c>
      <c r="D150" s="219" t="s">
        <v>133</v>
      </c>
      <c r="E150" s="220" t="s">
        <v>1769</v>
      </c>
      <c r="F150" s="221" t="s">
        <v>1770</v>
      </c>
      <c r="G150" s="222" t="s">
        <v>171</v>
      </c>
      <c r="H150" s="223">
        <v>12.48</v>
      </c>
      <c r="I150" s="224"/>
      <c r="J150" s="225">
        <f>ROUND(I150*H150,2)</f>
        <v>0</v>
      </c>
      <c r="K150" s="221" t="s">
        <v>155</v>
      </c>
      <c r="L150" s="45"/>
      <c r="M150" s="226" t="s">
        <v>1</v>
      </c>
      <c r="N150" s="227" t="s">
        <v>42</v>
      </c>
      <c r="O150" s="92"/>
      <c r="P150" s="228">
        <f>O150*H150</f>
        <v>0</v>
      </c>
      <c r="Q150" s="228">
        <v>2.3010199999999998</v>
      </c>
      <c r="R150" s="228">
        <f>Q150*H150</f>
        <v>28.716729600000001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137</v>
      </c>
      <c r="AT150" s="230" t="s">
        <v>133</v>
      </c>
      <c r="AU150" s="230" t="s">
        <v>86</v>
      </c>
      <c r="AY150" s="18" t="s">
        <v>131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82</v>
      </c>
      <c r="BK150" s="231">
        <f>ROUND(I150*H150,2)</f>
        <v>0</v>
      </c>
      <c r="BL150" s="18" t="s">
        <v>137</v>
      </c>
      <c r="BM150" s="230" t="s">
        <v>1771</v>
      </c>
    </row>
    <row r="151" s="2" customFormat="1">
      <c r="A151" s="39"/>
      <c r="B151" s="40"/>
      <c r="C151" s="41"/>
      <c r="D151" s="232" t="s">
        <v>139</v>
      </c>
      <c r="E151" s="41"/>
      <c r="F151" s="233" t="s">
        <v>1772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139</v>
      </c>
      <c r="AU151" s="18" t="s">
        <v>86</v>
      </c>
    </row>
    <row r="152" s="13" customFormat="1">
      <c r="A152" s="13"/>
      <c r="B152" s="237"/>
      <c r="C152" s="238"/>
      <c r="D152" s="232" t="s">
        <v>141</v>
      </c>
      <c r="E152" s="239" t="s">
        <v>1</v>
      </c>
      <c r="F152" s="240" t="s">
        <v>1773</v>
      </c>
      <c r="G152" s="238"/>
      <c r="H152" s="241">
        <v>12.48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141</v>
      </c>
      <c r="AU152" s="247" t="s">
        <v>86</v>
      </c>
      <c r="AV152" s="13" t="s">
        <v>86</v>
      </c>
      <c r="AW152" s="13" t="s">
        <v>32</v>
      </c>
      <c r="AX152" s="13" t="s">
        <v>77</v>
      </c>
      <c r="AY152" s="247" t="s">
        <v>131</v>
      </c>
    </row>
    <row r="153" s="14" customFormat="1">
      <c r="A153" s="14"/>
      <c r="B153" s="248"/>
      <c r="C153" s="249"/>
      <c r="D153" s="232" t="s">
        <v>141</v>
      </c>
      <c r="E153" s="250" t="s">
        <v>1</v>
      </c>
      <c r="F153" s="251" t="s">
        <v>159</v>
      </c>
      <c r="G153" s="249"/>
      <c r="H153" s="252">
        <v>12.48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8" t="s">
        <v>141</v>
      </c>
      <c r="AU153" s="258" t="s">
        <v>86</v>
      </c>
      <c r="AV153" s="14" t="s">
        <v>137</v>
      </c>
      <c r="AW153" s="14" t="s">
        <v>32</v>
      </c>
      <c r="AX153" s="14" t="s">
        <v>82</v>
      </c>
      <c r="AY153" s="258" t="s">
        <v>131</v>
      </c>
    </row>
    <row r="154" s="12" customFormat="1" ht="22.8" customHeight="1">
      <c r="A154" s="12"/>
      <c r="B154" s="203"/>
      <c r="C154" s="204"/>
      <c r="D154" s="205" t="s">
        <v>76</v>
      </c>
      <c r="E154" s="217" t="s">
        <v>1644</v>
      </c>
      <c r="F154" s="217" t="s">
        <v>1645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SUM(P155:P162)</f>
        <v>0</v>
      </c>
      <c r="Q154" s="211"/>
      <c r="R154" s="212">
        <f>SUM(R155:R162)</f>
        <v>0</v>
      </c>
      <c r="S154" s="211"/>
      <c r="T154" s="213">
        <f>SUM(T155:T162)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82</v>
      </c>
      <c r="AT154" s="215" t="s">
        <v>76</v>
      </c>
      <c r="AU154" s="215" t="s">
        <v>82</v>
      </c>
      <c r="AY154" s="214" t="s">
        <v>131</v>
      </c>
      <c r="BK154" s="216">
        <f>SUM(BK155:BK162)</f>
        <v>0</v>
      </c>
    </row>
    <row r="155" s="2" customFormat="1" ht="21.75" customHeight="1">
      <c r="A155" s="39"/>
      <c r="B155" s="40"/>
      <c r="C155" s="219" t="s">
        <v>168</v>
      </c>
      <c r="D155" s="219" t="s">
        <v>133</v>
      </c>
      <c r="E155" s="220" t="s">
        <v>878</v>
      </c>
      <c r="F155" s="221" t="s">
        <v>879</v>
      </c>
      <c r="G155" s="222" t="s">
        <v>220</v>
      </c>
      <c r="H155" s="223">
        <v>48.024000000000001</v>
      </c>
      <c r="I155" s="224"/>
      <c r="J155" s="225">
        <f>ROUND(I155*H155,2)</f>
        <v>0</v>
      </c>
      <c r="K155" s="221" t="s">
        <v>155</v>
      </c>
      <c r="L155" s="45"/>
      <c r="M155" s="226" t="s">
        <v>1</v>
      </c>
      <c r="N155" s="227" t="s">
        <v>42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137</v>
      </c>
      <c r="AT155" s="230" t="s">
        <v>133</v>
      </c>
      <c r="AU155" s="230" t="s">
        <v>86</v>
      </c>
      <c r="AY155" s="18" t="s">
        <v>131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82</v>
      </c>
      <c r="BK155" s="231">
        <f>ROUND(I155*H155,2)</f>
        <v>0</v>
      </c>
      <c r="BL155" s="18" t="s">
        <v>137</v>
      </c>
      <c r="BM155" s="230" t="s">
        <v>1774</v>
      </c>
    </row>
    <row r="156" s="2" customFormat="1">
      <c r="A156" s="39"/>
      <c r="B156" s="40"/>
      <c r="C156" s="41"/>
      <c r="D156" s="232" t="s">
        <v>139</v>
      </c>
      <c r="E156" s="41"/>
      <c r="F156" s="233" t="s">
        <v>1648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139</v>
      </c>
      <c r="AU156" s="18" t="s">
        <v>86</v>
      </c>
    </row>
    <row r="157" s="2" customFormat="1" ht="24.15" customHeight="1">
      <c r="A157" s="39"/>
      <c r="B157" s="40"/>
      <c r="C157" s="219" t="s">
        <v>176</v>
      </c>
      <c r="D157" s="219" t="s">
        <v>133</v>
      </c>
      <c r="E157" s="220" t="s">
        <v>885</v>
      </c>
      <c r="F157" s="221" t="s">
        <v>886</v>
      </c>
      <c r="G157" s="222" t="s">
        <v>220</v>
      </c>
      <c r="H157" s="223">
        <v>432.21600000000001</v>
      </c>
      <c r="I157" s="224"/>
      <c r="J157" s="225">
        <f>ROUND(I157*H157,2)</f>
        <v>0</v>
      </c>
      <c r="K157" s="221" t="s">
        <v>155</v>
      </c>
      <c r="L157" s="45"/>
      <c r="M157" s="226" t="s">
        <v>1</v>
      </c>
      <c r="N157" s="227" t="s">
        <v>42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137</v>
      </c>
      <c r="AT157" s="230" t="s">
        <v>133</v>
      </c>
      <c r="AU157" s="230" t="s">
        <v>86</v>
      </c>
      <c r="AY157" s="18" t="s">
        <v>131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82</v>
      </c>
      <c r="BK157" s="231">
        <f>ROUND(I157*H157,2)</f>
        <v>0</v>
      </c>
      <c r="BL157" s="18" t="s">
        <v>137</v>
      </c>
      <c r="BM157" s="230" t="s">
        <v>1775</v>
      </c>
    </row>
    <row r="158" s="2" customFormat="1">
      <c r="A158" s="39"/>
      <c r="B158" s="40"/>
      <c r="C158" s="41"/>
      <c r="D158" s="232" t="s">
        <v>139</v>
      </c>
      <c r="E158" s="41"/>
      <c r="F158" s="233" t="s">
        <v>1652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139</v>
      </c>
      <c r="AU158" s="18" t="s">
        <v>86</v>
      </c>
    </row>
    <row r="159" s="13" customFormat="1">
      <c r="A159" s="13"/>
      <c r="B159" s="237"/>
      <c r="C159" s="238"/>
      <c r="D159" s="232" t="s">
        <v>141</v>
      </c>
      <c r="E159" s="239" t="s">
        <v>1</v>
      </c>
      <c r="F159" s="240" t="s">
        <v>1776</v>
      </c>
      <c r="G159" s="238"/>
      <c r="H159" s="241">
        <v>432.21600000000001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141</v>
      </c>
      <c r="AU159" s="247" t="s">
        <v>86</v>
      </c>
      <c r="AV159" s="13" t="s">
        <v>86</v>
      </c>
      <c r="AW159" s="13" t="s">
        <v>32</v>
      </c>
      <c r="AX159" s="13" t="s">
        <v>77</v>
      </c>
      <c r="AY159" s="247" t="s">
        <v>131</v>
      </c>
    </row>
    <row r="160" s="14" customFormat="1">
      <c r="A160" s="14"/>
      <c r="B160" s="248"/>
      <c r="C160" s="249"/>
      <c r="D160" s="232" t="s">
        <v>141</v>
      </c>
      <c r="E160" s="250" t="s">
        <v>1</v>
      </c>
      <c r="F160" s="251" t="s">
        <v>159</v>
      </c>
      <c r="G160" s="249"/>
      <c r="H160" s="252">
        <v>432.21600000000001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8" t="s">
        <v>141</v>
      </c>
      <c r="AU160" s="258" t="s">
        <v>86</v>
      </c>
      <c r="AV160" s="14" t="s">
        <v>137</v>
      </c>
      <c r="AW160" s="14" t="s">
        <v>32</v>
      </c>
      <c r="AX160" s="14" t="s">
        <v>82</v>
      </c>
      <c r="AY160" s="258" t="s">
        <v>131</v>
      </c>
    </row>
    <row r="161" s="2" customFormat="1" ht="44.25" customHeight="1">
      <c r="A161" s="39"/>
      <c r="B161" s="40"/>
      <c r="C161" s="219" t="s">
        <v>183</v>
      </c>
      <c r="D161" s="219" t="s">
        <v>133</v>
      </c>
      <c r="E161" s="220" t="s">
        <v>1695</v>
      </c>
      <c r="F161" s="221" t="s">
        <v>1696</v>
      </c>
      <c r="G161" s="222" t="s">
        <v>220</v>
      </c>
      <c r="H161" s="223">
        <v>48.024000000000001</v>
      </c>
      <c r="I161" s="224"/>
      <c r="J161" s="225">
        <f>ROUND(I161*H161,2)</f>
        <v>0</v>
      </c>
      <c r="K161" s="221" t="s">
        <v>155</v>
      </c>
      <c r="L161" s="45"/>
      <c r="M161" s="226" t="s">
        <v>1</v>
      </c>
      <c r="N161" s="227" t="s">
        <v>42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137</v>
      </c>
      <c r="AT161" s="230" t="s">
        <v>133</v>
      </c>
      <c r="AU161" s="230" t="s">
        <v>86</v>
      </c>
      <c r="AY161" s="18" t="s">
        <v>131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82</v>
      </c>
      <c r="BK161" s="231">
        <f>ROUND(I161*H161,2)</f>
        <v>0</v>
      </c>
      <c r="BL161" s="18" t="s">
        <v>137</v>
      </c>
      <c r="BM161" s="230" t="s">
        <v>1777</v>
      </c>
    </row>
    <row r="162" s="2" customFormat="1">
      <c r="A162" s="39"/>
      <c r="B162" s="40"/>
      <c r="C162" s="41"/>
      <c r="D162" s="232" t="s">
        <v>139</v>
      </c>
      <c r="E162" s="41"/>
      <c r="F162" s="233" t="s">
        <v>1033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139</v>
      </c>
      <c r="AU162" s="18" t="s">
        <v>86</v>
      </c>
    </row>
    <row r="163" s="12" customFormat="1" ht="22.8" customHeight="1">
      <c r="A163" s="12"/>
      <c r="B163" s="203"/>
      <c r="C163" s="204"/>
      <c r="D163" s="205" t="s">
        <v>76</v>
      </c>
      <c r="E163" s="217" t="s">
        <v>896</v>
      </c>
      <c r="F163" s="217" t="s">
        <v>897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SUM(P164:P165)</f>
        <v>0</v>
      </c>
      <c r="Q163" s="211"/>
      <c r="R163" s="212">
        <f>SUM(R164:R165)</f>
        <v>0</v>
      </c>
      <c r="S163" s="211"/>
      <c r="T163" s="213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82</v>
      </c>
      <c r="AT163" s="215" t="s">
        <v>76</v>
      </c>
      <c r="AU163" s="215" t="s">
        <v>82</v>
      </c>
      <c r="AY163" s="214" t="s">
        <v>131</v>
      </c>
      <c r="BK163" s="216">
        <f>SUM(BK164:BK165)</f>
        <v>0</v>
      </c>
    </row>
    <row r="164" s="2" customFormat="1" ht="33" customHeight="1">
      <c r="A164" s="39"/>
      <c r="B164" s="40"/>
      <c r="C164" s="219" t="s">
        <v>190</v>
      </c>
      <c r="D164" s="219" t="s">
        <v>133</v>
      </c>
      <c r="E164" s="220" t="s">
        <v>899</v>
      </c>
      <c r="F164" s="221" t="s">
        <v>900</v>
      </c>
      <c r="G164" s="222" t="s">
        <v>220</v>
      </c>
      <c r="H164" s="223">
        <v>30.518999999999998</v>
      </c>
      <c r="I164" s="224"/>
      <c r="J164" s="225">
        <f>ROUND(I164*H164,2)</f>
        <v>0</v>
      </c>
      <c r="K164" s="221" t="s">
        <v>155</v>
      </c>
      <c r="L164" s="45"/>
      <c r="M164" s="226" t="s">
        <v>1</v>
      </c>
      <c r="N164" s="227" t="s">
        <v>42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137</v>
      </c>
      <c r="AT164" s="230" t="s">
        <v>133</v>
      </c>
      <c r="AU164" s="230" t="s">
        <v>86</v>
      </c>
      <c r="AY164" s="18" t="s">
        <v>131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82</v>
      </c>
      <c r="BK164" s="231">
        <f>ROUND(I164*H164,2)</f>
        <v>0</v>
      </c>
      <c r="BL164" s="18" t="s">
        <v>137</v>
      </c>
      <c r="BM164" s="230" t="s">
        <v>1778</v>
      </c>
    </row>
    <row r="165" s="2" customFormat="1">
      <c r="A165" s="39"/>
      <c r="B165" s="40"/>
      <c r="C165" s="41"/>
      <c r="D165" s="232" t="s">
        <v>139</v>
      </c>
      <c r="E165" s="41"/>
      <c r="F165" s="233" t="s">
        <v>902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139</v>
      </c>
      <c r="AU165" s="18" t="s">
        <v>86</v>
      </c>
    </row>
    <row r="166" s="12" customFormat="1" ht="25.92" customHeight="1">
      <c r="A166" s="12"/>
      <c r="B166" s="203"/>
      <c r="C166" s="204"/>
      <c r="D166" s="205" t="s">
        <v>76</v>
      </c>
      <c r="E166" s="206" t="s">
        <v>232</v>
      </c>
      <c r="F166" s="206" t="s">
        <v>903</v>
      </c>
      <c r="G166" s="204"/>
      <c r="H166" s="204"/>
      <c r="I166" s="207"/>
      <c r="J166" s="208">
        <f>BK166</f>
        <v>0</v>
      </c>
      <c r="K166" s="204"/>
      <c r="L166" s="209"/>
      <c r="M166" s="210"/>
      <c r="N166" s="211"/>
      <c r="O166" s="211"/>
      <c r="P166" s="212">
        <f>P167+P176</f>
        <v>0</v>
      </c>
      <c r="Q166" s="211"/>
      <c r="R166" s="212">
        <f>R167+R176</f>
        <v>61.296393699999989</v>
      </c>
      <c r="S166" s="211"/>
      <c r="T166" s="213">
        <f>T167+T176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89</v>
      </c>
      <c r="AT166" s="215" t="s">
        <v>76</v>
      </c>
      <c r="AU166" s="215" t="s">
        <v>77</v>
      </c>
      <c r="AY166" s="214" t="s">
        <v>131</v>
      </c>
      <c r="BK166" s="216">
        <f>BK167+BK176</f>
        <v>0</v>
      </c>
    </row>
    <row r="167" s="12" customFormat="1" ht="22.8" customHeight="1">
      <c r="A167" s="12"/>
      <c r="B167" s="203"/>
      <c r="C167" s="204"/>
      <c r="D167" s="205" t="s">
        <v>76</v>
      </c>
      <c r="E167" s="217" t="s">
        <v>904</v>
      </c>
      <c r="F167" s="217" t="s">
        <v>905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SUM(P168:P175)</f>
        <v>0</v>
      </c>
      <c r="Q167" s="211"/>
      <c r="R167" s="212">
        <f>SUM(R168:R175)</f>
        <v>0</v>
      </c>
      <c r="S167" s="211"/>
      <c r="T167" s="213">
        <f>SUM(T168:T175)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89</v>
      </c>
      <c r="AT167" s="215" t="s">
        <v>76</v>
      </c>
      <c r="AU167" s="215" t="s">
        <v>82</v>
      </c>
      <c r="AY167" s="214" t="s">
        <v>131</v>
      </c>
      <c r="BK167" s="216">
        <f>SUM(BK168:BK175)</f>
        <v>0</v>
      </c>
    </row>
    <row r="168" s="2" customFormat="1" ht="24.15" customHeight="1">
      <c r="A168" s="39"/>
      <c r="B168" s="40"/>
      <c r="C168" s="219" t="s">
        <v>197</v>
      </c>
      <c r="D168" s="219" t="s">
        <v>133</v>
      </c>
      <c r="E168" s="220" t="s">
        <v>1779</v>
      </c>
      <c r="F168" s="221" t="s">
        <v>1780</v>
      </c>
      <c r="G168" s="222" t="s">
        <v>267</v>
      </c>
      <c r="H168" s="223">
        <v>160</v>
      </c>
      <c r="I168" s="224"/>
      <c r="J168" s="225">
        <f>ROUND(I168*H168,2)</f>
        <v>0</v>
      </c>
      <c r="K168" s="221" t="s">
        <v>155</v>
      </c>
      <c r="L168" s="45"/>
      <c r="M168" s="226" t="s">
        <v>1</v>
      </c>
      <c r="N168" s="227" t="s">
        <v>42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527</v>
      </c>
      <c r="AT168" s="230" t="s">
        <v>133</v>
      </c>
      <c r="AU168" s="230" t="s">
        <v>86</v>
      </c>
      <c r="AY168" s="18" t="s">
        <v>131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82</v>
      </c>
      <c r="BK168" s="231">
        <f>ROUND(I168*H168,2)</f>
        <v>0</v>
      </c>
      <c r="BL168" s="18" t="s">
        <v>527</v>
      </c>
      <c r="BM168" s="230" t="s">
        <v>1781</v>
      </c>
    </row>
    <row r="169" s="2" customFormat="1">
      <c r="A169" s="39"/>
      <c r="B169" s="40"/>
      <c r="C169" s="41"/>
      <c r="D169" s="232" t="s">
        <v>139</v>
      </c>
      <c r="E169" s="41"/>
      <c r="F169" s="233" t="s">
        <v>1782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139</v>
      </c>
      <c r="AU169" s="18" t="s">
        <v>86</v>
      </c>
    </row>
    <row r="170" s="13" customFormat="1">
      <c r="A170" s="13"/>
      <c r="B170" s="237"/>
      <c r="C170" s="238"/>
      <c r="D170" s="232" t="s">
        <v>141</v>
      </c>
      <c r="E170" s="239" t="s">
        <v>1</v>
      </c>
      <c r="F170" s="240" t="s">
        <v>1561</v>
      </c>
      <c r="G170" s="238"/>
      <c r="H170" s="241">
        <v>160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141</v>
      </c>
      <c r="AU170" s="247" t="s">
        <v>86</v>
      </c>
      <c r="AV170" s="13" t="s">
        <v>86</v>
      </c>
      <c r="AW170" s="13" t="s">
        <v>32</v>
      </c>
      <c r="AX170" s="13" t="s">
        <v>82</v>
      </c>
      <c r="AY170" s="247" t="s">
        <v>131</v>
      </c>
    </row>
    <row r="171" s="2" customFormat="1" ht="16.5" customHeight="1">
      <c r="A171" s="39"/>
      <c r="B171" s="40"/>
      <c r="C171" s="219" t="s">
        <v>203</v>
      </c>
      <c r="D171" s="219" t="s">
        <v>133</v>
      </c>
      <c r="E171" s="220" t="s">
        <v>1783</v>
      </c>
      <c r="F171" s="221" t="s">
        <v>1784</v>
      </c>
      <c r="G171" s="222" t="s">
        <v>267</v>
      </c>
      <c r="H171" s="223">
        <v>165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42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527</v>
      </c>
      <c r="AT171" s="230" t="s">
        <v>133</v>
      </c>
      <c r="AU171" s="230" t="s">
        <v>86</v>
      </c>
      <c r="AY171" s="18" t="s">
        <v>131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82</v>
      </c>
      <c r="BK171" s="231">
        <f>ROUND(I171*H171,2)</f>
        <v>0</v>
      </c>
      <c r="BL171" s="18" t="s">
        <v>527</v>
      </c>
      <c r="BM171" s="230" t="s">
        <v>1785</v>
      </c>
    </row>
    <row r="172" s="2" customFormat="1">
      <c r="A172" s="39"/>
      <c r="B172" s="40"/>
      <c r="C172" s="41"/>
      <c r="D172" s="232" t="s">
        <v>139</v>
      </c>
      <c r="E172" s="41"/>
      <c r="F172" s="233" t="s">
        <v>1784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139</v>
      </c>
      <c r="AU172" s="18" t="s">
        <v>86</v>
      </c>
    </row>
    <row r="173" s="13" customFormat="1">
      <c r="A173" s="13"/>
      <c r="B173" s="237"/>
      <c r="C173" s="238"/>
      <c r="D173" s="232" t="s">
        <v>141</v>
      </c>
      <c r="E173" s="239" t="s">
        <v>1</v>
      </c>
      <c r="F173" s="240" t="s">
        <v>1786</v>
      </c>
      <c r="G173" s="238"/>
      <c r="H173" s="241">
        <v>164.80000000000001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141</v>
      </c>
      <c r="AU173" s="247" t="s">
        <v>86</v>
      </c>
      <c r="AV173" s="13" t="s">
        <v>86</v>
      </c>
      <c r="AW173" s="13" t="s">
        <v>32</v>
      </c>
      <c r="AX173" s="13" t="s">
        <v>77</v>
      </c>
      <c r="AY173" s="247" t="s">
        <v>131</v>
      </c>
    </row>
    <row r="174" s="14" customFormat="1">
      <c r="A174" s="14"/>
      <c r="B174" s="248"/>
      <c r="C174" s="249"/>
      <c r="D174" s="232" t="s">
        <v>141</v>
      </c>
      <c r="E174" s="250" t="s">
        <v>1</v>
      </c>
      <c r="F174" s="251" t="s">
        <v>159</v>
      </c>
      <c r="G174" s="249"/>
      <c r="H174" s="252">
        <v>164.80000000000001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8" t="s">
        <v>141</v>
      </c>
      <c r="AU174" s="258" t="s">
        <v>86</v>
      </c>
      <c r="AV174" s="14" t="s">
        <v>137</v>
      </c>
      <c r="AW174" s="14" t="s">
        <v>32</v>
      </c>
      <c r="AX174" s="14" t="s">
        <v>77</v>
      </c>
      <c r="AY174" s="258" t="s">
        <v>131</v>
      </c>
    </row>
    <row r="175" s="13" customFormat="1">
      <c r="A175" s="13"/>
      <c r="B175" s="237"/>
      <c r="C175" s="238"/>
      <c r="D175" s="232" t="s">
        <v>141</v>
      </c>
      <c r="E175" s="239" t="s">
        <v>1</v>
      </c>
      <c r="F175" s="240" t="s">
        <v>1585</v>
      </c>
      <c r="G175" s="238"/>
      <c r="H175" s="241">
        <v>165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141</v>
      </c>
      <c r="AU175" s="247" t="s">
        <v>86</v>
      </c>
      <c r="AV175" s="13" t="s">
        <v>86</v>
      </c>
      <c r="AW175" s="13" t="s">
        <v>32</v>
      </c>
      <c r="AX175" s="13" t="s">
        <v>82</v>
      </c>
      <c r="AY175" s="247" t="s">
        <v>131</v>
      </c>
    </row>
    <row r="176" s="12" customFormat="1" ht="22.8" customHeight="1">
      <c r="A176" s="12"/>
      <c r="B176" s="203"/>
      <c r="C176" s="204"/>
      <c r="D176" s="205" t="s">
        <v>76</v>
      </c>
      <c r="E176" s="217" t="s">
        <v>911</v>
      </c>
      <c r="F176" s="217" t="s">
        <v>912</v>
      </c>
      <c r="G176" s="204"/>
      <c r="H176" s="204"/>
      <c r="I176" s="207"/>
      <c r="J176" s="218">
        <f>BK176</f>
        <v>0</v>
      </c>
      <c r="K176" s="204"/>
      <c r="L176" s="209"/>
      <c r="M176" s="210"/>
      <c r="N176" s="211"/>
      <c r="O176" s="211"/>
      <c r="P176" s="212">
        <f>SUM(P177:P268)</f>
        <v>0</v>
      </c>
      <c r="Q176" s="211"/>
      <c r="R176" s="212">
        <f>SUM(R177:R268)</f>
        <v>61.296393699999989</v>
      </c>
      <c r="S176" s="211"/>
      <c r="T176" s="213">
        <f>SUM(T177:T268)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4" t="s">
        <v>89</v>
      </c>
      <c r="AT176" s="215" t="s">
        <v>76</v>
      </c>
      <c r="AU176" s="215" t="s">
        <v>82</v>
      </c>
      <c r="AY176" s="214" t="s">
        <v>131</v>
      </c>
      <c r="BK176" s="216">
        <f>SUM(BK177:BK268)</f>
        <v>0</v>
      </c>
    </row>
    <row r="177" s="2" customFormat="1" ht="24.15" customHeight="1">
      <c r="A177" s="39"/>
      <c r="B177" s="40"/>
      <c r="C177" s="219" t="s">
        <v>210</v>
      </c>
      <c r="D177" s="219" t="s">
        <v>133</v>
      </c>
      <c r="E177" s="220" t="s">
        <v>1787</v>
      </c>
      <c r="F177" s="221" t="s">
        <v>1788</v>
      </c>
      <c r="G177" s="222" t="s">
        <v>1789</v>
      </c>
      <c r="H177" s="223">
        <v>0.443</v>
      </c>
      <c r="I177" s="224"/>
      <c r="J177" s="225">
        <f>ROUND(I177*H177,2)</f>
        <v>0</v>
      </c>
      <c r="K177" s="221" t="s">
        <v>155</v>
      </c>
      <c r="L177" s="45"/>
      <c r="M177" s="226" t="s">
        <v>1</v>
      </c>
      <c r="N177" s="227" t="s">
        <v>42</v>
      </c>
      <c r="O177" s="92"/>
      <c r="P177" s="228">
        <f>O177*H177</f>
        <v>0</v>
      </c>
      <c r="Q177" s="228">
        <v>0.0044000000000000003</v>
      </c>
      <c r="R177" s="228">
        <f>Q177*H177</f>
        <v>0.0019492000000000001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527</v>
      </c>
      <c r="AT177" s="230" t="s">
        <v>133</v>
      </c>
      <c r="AU177" s="230" t="s">
        <v>86</v>
      </c>
      <c r="AY177" s="18" t="s">
        <v>131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82</v>
      </c>
      <c r="BK177" s="231">
        <f>ROUND(I177*H177,2)</f>
        <v>0</v>
      </c>
      <c r="BL177" s="18" t="s">
        <v>527</v>
      </c>
      <c r="BM177" s="230" t="s">
        <v>1790</v>
      </c>
    </row>
    <row r="178" s="2" customFormat="1">
      <c r="A178" s="39"/>
      <c r="B178" s="40"/>
      <c r="C178" s="41"/>
      <c r="D178" s="232" t="s">
        <v>139</v>
      </c>
      <c r="E178" s="41"/>
      <c r="F178" s="233" t="s">
        <v>1791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139</v>
      </c>
      <c r="AU178" s="18" t="s">
        <v>86</v>
      </c>
    </row>
    <row r="179" s="13" customFormat="1">
      <c r="A179" s="13"/>
      <c r="B179" s="237"/>
      <c r="C179" s="238"/>
      <c r="D179" s="232" t="s">
        <v>141</v>
      </c>
      <c r="E179" s="239" t="s">
        <v>1</v>
      </c>
      <c r="F179" s="240" t="s">
        <v>1792</v>
      </c>
      <c r="G179" s="238"/>
      <c r="H179" s="241">
        <v>0.443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141</v>
      </c>
      <c r="AU179" s="247" t="s">
        <v>86</v>
      </c>
      <c r="AV179" s="13" t="s">
        <v>86</v>
      </c>
      <c r="AW179" s="13" t="s">
        <v>32</v>
      </c>
      <c r="AX179" s="13" t="s">
        <v>82</v>
      </c>
      <c r="AY179" s="247" t="s">
        <v>131</v>
      </c>
    </row>
    <row r="180" s="2" customFormat="1" ht="24.15" customHeight="1">
      <c r="A180" s="39"/>
      <c r="B180" s="40"/>
      <c r="C180" s="219" t="s">
        <v>217</v>
      </c>
      <c r="D180" s="219" t="s">
        <v>133</v>
      </c>
      <c r="E180" s="220" t="s">
        <v>1793</v>
      </c>
      <c r="F180" s="221" t="s">
        <v>1794</v>
      </c>
      <c r="G180" s="222" t="s">
        <v>267</v>
      </c>
      <c r="H180" s="223">
        <v>443</v>
      </c>
      <c r="I180" s="224"/>
      <c r="J180" s="225">
        <f>ROUND(I180*H180,2)</f>
        <v>0</v>
      </c>
      <c r="K180" s="221" t="s">
        <v>155</v>
      </c>
      <c r="L180" s="45"/>
      <c r="M180" s="226" t="s">
        <v>1</v>
      </c>
      <c r="N180" s="227" t="s">
        <v>42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527</v>
      </c>
      <c r="AT180" s="230" t="s">
        <v>133</v>
      </c>
      <c r="AU180" s="230" t="s">
        <v>86</v>
      </c>
      <c r="AY180" s="18" t="s">
        <v>131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82</v>
      </c>
      <c r="BK180" s="231">
        <f>ROUND(I180*H180,2)</f>
        <v>0</v>
      </c>
      <c r="BL180" s="18" t="s">
        <v>527</v>
      </c>
      <c r="BM180" s="230" t="s">
        <v>1795</v>
      </c>
    </row>
    <row r="181" s="2" customFormat="1">
      <c r="A181" s="39"/>
      <c r="B181" s="40"/>
      <c r="C181" s="41"/>
      <c r="D181" s="232" t="s">
        <v>139</v>
      </c>
      <c r="E181" s="41"/>
      <c r="F181" s="233" t="s">
        <v>1796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139</v>
      </c>
      <c r="AU181" s="18" t="s">
        <v>86</v>
      </c>
    </row>
    <row r="182" s="13" customFormat="1">
      <c r="A182" s="13"/>
      <c r="B182" s="237"/>
      <c r="C182" s="238"/>
      <c r="D182" s="232" t="s">
        <v>141</v>
      </c>
      <c r="E182" s="239" t="s">
        <v>1</v>
      </c>
      <c r="F182" s="240" t="s">
        <v>1797</v>
      </c>
      <c r="G182" s="238"/>
      <c r="H182" s="241">
        <v>443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141</v>
      </c>
      <c r="AU182" s="247" t="s">
        <v>86</v>
      </c>
      <c r="AV182" s="13" t="s">
        <v>86</v>
      </c>
      <c r="AW182" s="13" t="s">
        <v>32</v>
      </c>
      <c r="AX182" s="13" t="s">
        <v>77</v>
      </c>
      <c r="AY182" s="247" t="s">
        <v>131</v>
      </c>
    </row>
    <row r="183" s="16" customFormat="1">
      <c r="A183" s="16"/>
      <c r="B183" s="281"/>
      <c r="C183" s="282"/>
      <c r="D183" s="232" t="s">
        <v>141</v>
      </c>
      <c r="E183" s="283" t="s">
        <v>1</v>
      </c>
      <c r="F183" s="284" t="s">
        <v>1798</v>
      </c>
      <c r="G183" s="282"/>
      <c r="H183" s="283" t="s">
        <v>1</v>
      </c>
      <c r="I183" s="285"/>
      <c r="J183" s="282"/>
      <c r="K183" s="282"/>
      <c r="L183" s="286"/>
      <c r="M183" s="287"/>
      <c r="N183" s="288"/>
      <c r="O183" s="288"/>
      <c r="P183" s="288"/>
      <c r="Q183" s="288"/>
      <c r="R183" s="288"/>
      <c r="S183" s="288"/>
      <c r="T183" s="289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90" t="s">
        <v>141</v>
      </c>
      <c r="AU183" s="290" t="s">
        <v>86</v>
      </c>
      <c r="AV183" s="16" t="s">
        <v>82</v>
      </c>
      <c r="AW183" s="16" t="s">
        <v>32</v>
      </c>
      <c r="AX183" s="16" t="s">
        <v>77</v>
      </c>
      <c r="AY183" s="290" t="s">
        <v>131</v>
      </c>
    </row>
    <row r="184" s="14" customFormat="1">
      <c r="A184" s="14"/>
      <c r="B184" s="248"/>
      <c r="C184" s="249"/>
      <c r="D184" s="232" t="s">
        <v>141</v>
      </c>
      <c r="E184" s="250" t="s">
        <v>1</v>
      </c>
      <c r="F184" s="251" t="s">
        <v>159</v>
      </c>
      <c r="G184" s="249"/>
      <c r="H184" s="252">
        <v>443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8" t="s">
        <v>141</v>
      </c>
      <c r="AU184" s="258" t="s">
        <v>86</v>
      </c>
      <c r="AV184" s="14" t="s">
        <v>137</v>
      </c>
      <c r="AW184" s="14" t="s">
        <v>32</v>
      </c>
      <c r="AX184" s="14" t="s">
        <v>82</v>
      </c>
      <c r="AY184" s="258" t="s">
        <v>131</v>
      </c>
    </row>
    <row r="185" s="2" customFormat="1" ht="24.15" customHeight="1">
      <c r="A185" s="39"/>
      <c r="B185" s="40"/>
      <c r="C185" s="219" t="s">
        <v>225</v>
      </c>
      <c r="D185" s="219" t="s">
        <v>133</v>
      </c>
      <c r="E185" s="220" t="s">
        <v>1799</v>
      </c>
      <c r="F185" s="221" t="s">
        <v>1800</v>
      </c>
      <c r="G185" s="222" t="s">
        <v>171</v>
      </c>
      <c r="H185" s="223">
        <v>35.75</v>
      </c>
      <c r="I185" s="224"/>
      <c r="J185" s="225">
        <f>ROUND(I185*H185,2)</f>
        <v>0</v>
      </c>
      <c r="K185" s="221" t="s">
        <v>155</v>
      </c>
      <c r="L185" s="45"/>
      <c r="M185" s="226" t="s">
        <v>1</v>
      </c>
      <c r="N185" s="227" t="s">
        <v>42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527</v>
      </c>
      <c r="AT185" s="230" t="s">
        <v>133</v>
      </c>
      <c r="AU185" s="230" t="s">
        <v>86</v>
      </c>
      <c r="AY185" s="18" t="s">
        <v>131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82</v>
      </c>
      <c r="BK185" s="231">
        <f>ROUND(I185*H185,2)</f>
        <v>0</v>
      </c>
      <c r="BL185" s="18" t="s">
        <v>527</v>
      </c>
      <c r="BM185" s="230" t="s">
        <v>1801</v>
      </c>
    </row>
    <row r="186" s="2" customFormat="1">
      <c r="A186" s="39"/>
      <c r="B186" s="40"/>
      <c r="C186" s="41"/>
      <c r="D186" s="232" t="s">
        <v>139</v>
      </c>
      <c r="E186" s="41"/>
      <c r="F186" s="233" t="s">
        <v>1802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139</v>
      </c>
      <c r="AU186" s="18" t="s">
        <v>86</v>
      </c>
    </row>
    <row r="187" s="13" customFormat="1">
      <c r="A187" s="13"/>
      <c r="B187" s="237"/>
      <c r="C187" s="238"/>
      <c r="D187" s="232" t="s">
        <v>141</v>
      </c>
      <c r="E187" s="239" t="s">
        <v>1</v>
      </c>
      <c r="F187" s="240" t="s">
        <v>1803</v>
      </c>
      <c r="G187" s="238"/>
      <c r="H187" s="241">
        <v>35.75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141</v>
      </c>
      <c r="AU187" s="247" t="s">
        <v>86</v>
      </c>
      <c r="AV187" s="13" t="s">
        <v>86</v>
      </c>
      <c r="AW187" s="13" t="s">
        <v>32</v>
      </c>
      <c r="AX187" s="13" t="s">
        <v>77</v>
      </c>
      <c r="AY187" s="247" t="s">
        <v>131</v>
      </c>
    </row>
    <row r="188" s="14" customFormat="1">
      <c r="A188" s="14"/>
      <c r="B188" s="248"/>
      <c r="C188" s="249"/>
      <c r="D188" s="232" t="s">
        <v>141</v>
      </c>
      <c r="E188" s="250" t="s">
        <v>1</v>
      </c>
      <c r="F188" s="251" t="s">
        <v>159</v>
      </c>
      <c r="G188" s="249"/>
      <c r="H188" s="252">
        <v>35.75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8" t="s">
        <v>141</v>
      </c>
      <c r="AU188" s="258" t="s">
        <v>86</v>
      </c>
      <c r="AV188" s="14" t="s">
        <v>137</v>
      </c>
      <c r="AW188" s="14" t="s">
        <v>32</v>
      </c>
      <c r="AX188" s="14" t="s">
        <v>82</v>
      </c>
      <c r="AY188" s="258" t="s">
        <v>131</v>
      </c>
    </row>
    <row r="189" s="2" customFormat="1" ht="37.8" customHeight="1">
      <c r="A189" s="39"/>
      <c r="B189" s="40"/>
      <c r="C189" s="219" t="s">
        <v>8</v>
      </c>
      <c r="D189" s="219" t="s">
        <v>133</v>
      </c>
      <c r="E189" s="220" t="s">
        <v>1804</v>
      </c>
      <c r="F189" s="221" t="s">
        <v>1805</v>
      </c>
      <c r="G189" s="222" t="s">
        <v>171</v>
      </c>
      <c r="H189" s="223">
        <v>71.5</v>
      </c>
      <c r="I189" s="224"/>
      <c r="J189" s="225">
        <f>ROUND(I189*H189,2)</f>
        <v>0</v>
      </c>
      <c r="K189" s="221" t="s">
        <v>155</v>
      </c>
      <c r="L189" s="45"/>
      <c r="M189" s="226" t="s">
        <v>1</v>
      </c>
      <c r="N189" s="227" t="s">
        <v>42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527</v>
      </c>
      <c r="AT189" s="230" t="s">
        <v>133</v>
      </c>
      <c r="AU189" s="230" t="s">
        <v>86</v>
      </c>
      <c r="AY189" s="18" t="s">
        <v>131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82</v>
      </c>
      <c r="BK189" s="231">
        <f>ROUND(I189*H189,2)</f>
        <v>0</v>
      </c>
      <c r="BL189" s="18" t="s">
        <v>527</v>
      </c>
      <c r="BM189" s="230" t="s">
        <v>1806</v>
      </c>
    </row>
    <row r="190" s="2" customFormat="1">
      <c r="A190" s="39"/>
      <c r="B190" s="40"/>
      <c r="C190" s="41"/>
      <c r="D190" s="232" t="s">
        <v>139</v>
      </c>
      <c r="E190" s="41"/>
      <c r="F190" s="233" t="s">
        <v>1807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139</v>
      </c>
      <c r="AU190" s="18" t="s">
        <v>86</v>
      </c>
    </row>
    <row r="191" s="13" customFormat="1">
      <c r="A191" s="13"/>
      <c r="B191" s="237"/>
      <c r="C191" s="238"/>
      <c r="D191" s="232" t="s">
        <v>141</v>
      </c>
      <c r="E191" s="239" t="s">
        <v>1</v>
      </c>
      <c r="F191" s="240" t="s">
        <v>1808</v>
      </c>
      <c r="G191" s="238"/>
      <c r="H191" s="241">
        <v>71.5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141</v>
      </c>
      <c r="AU191" s="247" t="s">
        <v>86</v>
      </c>
      <c r="AV191" s="13" t="s">
        <v>86</v>
      </c>
      <c r="AW191" s="13" t="s">
        <v>32</v>
      </c>
      <c r="AX191" s="13" t="s">
        <v>82</v>
      </c>
      <c r="AY191" s="247" t="s">
        <v>131</v>
      </c>
    </row>
    <row r="192" s="2" customFormat="1" ht="37.8" customHeight="1">
      <c r="A192" s="39"/>
      <c r="B192" s="40"/>
      <c r="C192" s="219" t="s">
        <v>238</v>
      </c>
      <c r="D192" s="219" t="s">
        <v>133</v>
      </c>
      <c r="E192" s="220" t="s">
        <v>1809</v>
      </c>
      <c r="F192" s="221" t="s">
        <v>1810</v>
      </c>
      <c r="G192" s="222" t="s">
        <v>171</v>
      </c>
      <c r="H192" s="223">
        <v>643.5</v>
      </c>
      <c r="I192" s="224"/>
      <c r="J192" s="225">
        <f>ROUND(I192*H192,2)</f>
        <v>0</v>
      </c>
      <c r="K192" s="221" t="s">
        <v>155</v>
      </c>
      <c r="L192" s="45"/>
      <c r="M192" s="226" t="s">
        <v>1</v>
      </c>
      <c r="N192" s="227" t="s">
        <v>42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527</v>
      </c>
      <c r="AT192" s="230" t="s">
        <v>133</v>
      </c>
      <c r="AU192" s="230" t="s">
        <v>86</v>
      </c>
      <c r="AY192" s="18" t="s">
        <v>131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82</v>
      </c>
      <c r="BK192" s="231">
        <f>ROUND(I192*H192,2)</f>
        <v>0</v>
      </c>
      <c r="BL192" s="18" t="s">
        <v>527</v>
      </c>
      <c r="BM192" s="230" t="s">
        <v>1811</v>
      </c>
    </row>
    <row r="193" s="2" customFormat="1">
      <c r="A193" s="39"/>
      <c r="B193" s="40"/>
      <c r="C193" s="41"/>
      <c r="D193" s="232" t="s">
        <v>139</v>
      </c>
      <c r="E193" s="41"/>
      <c r="F193" s="233" t="s">
        <v>1812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139</v>
      </c>
      <c r="AU193" s="18" t="s">
        <v>86</v>
      </c>
    </row>
    <row r="194" s="13" customFormat="1">
      <c r="A194" s="13"/>
      <c r="B194" s="237"/>
      <c r="C194" s="238"/>
      <c r="D194" s="232" t="s">
        <v>141</v>
      </c>
      <c r="E194" s="239" t="s">
        <v>1</v>
      </c>
      <c r="F194" s="240" t="s">
        <v>1813</v>
      </c>
      <c r="G194" s="238"/>
      <c r="H194" s="241">
        <v>643.5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141</v>
      </c>
      <c r="AU194" s="247" t="s">
        <v>86</v>
      </c>
      <c r="AV194" s="13" t="s">
        <v>86</v>
      </c>
      <c r="AW194" s="13" t="s">
        <v>32</v>
      </c>
      <c r="AX194" s="13" t="s">
        <v>77</v>
      </c>
      <c r="AY194" s="247" t="s">
        <v>131</v>
      </c>
    </row>
    <row r="195" s="14" customFormat="1">
      <c r="A195" s="14"/>
      <c r="B195" s="248"/>
      <c r="C195" s="249"/>
      <c r="D195" s="232" t="s">
        <v>141</v>
      </c>
      <c r="E195" s="250" t="s">
        <v>1</v>
      </c>
      <c r="F195" s="251" t="s">
        <v>159</v>
      </c>
      <c r="G195" s="249"/>
      <c r="H195" s="252">
        <v>643.5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141</v>
      </c>
      <c r="AU195" s="258" t="s">
        <v>86</v>
      </c>
      <c r="AV195" s="14" t="s">
        <v>137</v>
      </c>
      <c r="AW195" s="14" t="s">
        <v>32</v>
      </c>
      <c r="AX195" s="14" t="s">
        <v>82</v>
      </c>
      <c r="AY195" s="258" t="s">
        <v>131</v>
      </c>
    </row>
    <row r="196" s="2" customFormat="1" ht="24.15" customHeight="1">
      <c r="A196" s="39"/>
      <c r="B196" s="40"/>
      <c r="C196" s="219" t="s">
        <v>245</v>
      </c>
      <c r="D196" s="219" t="s">
        <v>133</v>
      </c>
      <c r="E196" s="220" t="s">
        <v>1814</v>
      </c>
      <c r="F196" s="221" t="s">
        <v>1815</v>
      </c>
      <c r="G196" s="222" t="s">
        <v>220</v>
      </c>
      <c r="H196" s="223">
        <v>128.69999999999999</v>
      </c>
      <c r="I196" s="224"/>
      <c r="J196" s="225">
        <f>ROUND(I196*H196,2)</f>
        <v>0</v>
      </c>
      <c r="K196" s="221" t="s">
        <v>155</v>
      </c>
      <c r="L196" s="45"/>
      <c r="M196" s="226" t="s">
        <v>1</v>
      </c>
      <c r="N196" s="227" t="s">
        <v>42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527</v>
      </c>
      <c r="AT196" s="230" t="s">
        <v>133</v>
      </c>
      <c r="AU196" s="230" t="s">
        <v>86</v>
      </c>
      <c r="AY196" s="18" t="s">
        <v>131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82</v>
      </c>
      <c r="BK196" s="231">
        <f>ROUND(I196*H196,2)</f>
        <v>0</v>
      </c>
      <c r="BL196" s="18" t="s">
        <v>527</v>
      </c>
      <c r="BM196" s="230" t="s">
        <v>1816</v>
      </c>
    </row>
    <row r="197" s="2" customFormat="1">
      <c r="A197" s="39"/>
      <c r="B197" s="40"/>
      <c r="C197" s="41"/>
      <c r="D197" s="232" t="s">
        <v>139</v>
      </c>
      <c r="E197" s="41"/>
      <c r="F197" s="233" t="s">
        <v>1817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139</v>
      </c>
      <c r="AU197" s="18" t="s">
        <v>86</v>
      </c>
    </row>
    <row r="198" s="13" customFormat="1">
      <c r="A198" s="13"/>
      <c r="B198" s="237"/>
      <c r="C198" s="238"/>
      <c r="D198" s="232" t="s">
        <v>141</v>
      </c>
      <c r="E198" s="239" t="s">
        <v>1</v>
      </c>
      <c r="F198" s="240" t="s">
        <v>1818</v>
      </c>
      <c r="G198" s="238"/>
      <c r="H198" s="241">
        <v>128.69999999999999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141</v>
      </c>
      <c r="AU198" s="247" t="s">
        <v>86</v>
      </c>
      <c r="AV198" s="13" t="s">
        <v>86</v>
      </c>
      <c r="AW198" s="13" t="s">
        <v>32</v>
      </c>
      <c r="AX198" s="13" t="s">
        <v>77</v>
      </c>
      <c r="AY198" s="247" t="s">
        <v>131</v>
      </c>
    </row>
    <row r="199" s="14" customFormat="1">
      <c r="A199" s="14"/>
      <c r="B199" s="248"/>
      <c r="C199" s="249"/>
      <c r="D199" s="232" t="s">
        <v>141</v>
      </c>
      <c r="E199" s="250" t="s">
        <v>1</v>
      </c>
      <c r="F199" s="251" t="s">
        <v>159</v>
      </c>
      <c r="G199" s="249"/>
      <c r="H199" s="252">
        <v>128.69999999999999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8" t="s">
        <v>141</v>
      </c>
      <c r="AU199" s="258" t="s">
        <v>86</v>
      </c>
      <c r="AV199" s="14" t="s">
        <v>137</v>
      </c>
      <c r="AW199" s="14" t="s">
        <v>32</v>
      </c>
      <c r="AX199" s="14" t="s">
        <v>82</v>
      </c>
      <c r="AY199" s="258" t="s">
        <v>131</v>
      </c>
    </row>
    <row r="200" s="2" customFormat="1" ht="24.15" customHeight="1">
      <c r="A200" s="39"/>
      <c r="B200" s="40"/>
      <c r="C200" s="219" t="s">
        <v>251</v>
      </c>
      <c r="D200" s="219" t="s">
        <v>133</v>
      </c>
      <c r="E200" s="220" t="s">
        <v>1819</v>
      </c>
      <c r="F200" s="221" t="s">
        <v>1820</v>
      </c>
      <c r="G200" s="222" t="s">
        <v>267</v>
      </c>
      <c r="H200" s="223">
        <v>443</v>
      </c>
      <c r="I200" s="224"/>
      <c r="J200" s="225">
        <f>ROUND(I200*H200,2)</f>
        <v>0</v>
      </c>
      <c r="K200" s="221" t="s">
        <v>155</v>
      </c>
      <c r="L200" s="45"/>
      <c r="M200" s="226" t="s">
        <v>1</v>
      </c>
      <c r="N200" s="227" t="s">
        <v>42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527</v>
      </c>
      <c r="AT200" s="230" t="s">
        <v>133</v>
      </c>
      <c r="AU200" s="230" t="s">
        <v>86</v>
      </c>
      <c r="AY200" s="18" t="s">
        <v>131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82</v>
      </c>
      <c r="BK200" s="231">
        <f>ROUND(I200*H200,2)</f>
        <v>0</v>
      </c>
      <c r="BL200" s="18" t="s">
        <v>527</v>
      </c>
      <c r="BM200" s="230" t="s">
        <v>1821</v>
      </c>
    </row>
    <row r="201" s="2" customFormat="1">
      <c r="A201" s="39"/>
      <c r="B201" s="40"/>
      <c r="C201" s="41"/>
      <c r="D201" s="232" t="s">
        <v>139</v>
      </c>
      <c r="E201" s="41"/>
      <c r="F201" s="233" t="s">
        <v>1822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139</v>
      </c>
      <c r="AU201" s="18" t="s">
        <v>86</v>
      </c>
    </row>
    <row r="202" s="13" customFormat="1">
      <c r="A202" s="13"/>
      <c r="B202" s="237"/>
      <c r="C202" s="238"/>
      <c r="D202" s="232" t="s">
        <v>141</v>
      </c>
      <c r="E202" s="239" t="s">
        <v>1</v>
      </c>
      <c r="F202" s="240" t="s">
        <v>1797</v>
      </c>
      <c r="G202" s="238"/>
      <c r="H202" s="241">
        <v>443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141</v>
      </c>
      <c r="AU202" s="247" t="s">
        <v>86</v>
      </c>
      <c r="AV202" s="13" t="s">
        <v>86</v>
      </c>
      <c r="AW202" s="13" t="s">
        <v>32</v>
      </c>
      <c r="AX202" s="13" t="s">
        <v>77</v>
      </c>
      <c r="AY202" s="247" t="s">
        <v>131</v>
      </c>
    </row>
    <row r="203" s="16" customFormat="1">
      <c r="A203" s="16"/>
      <c r="B203" s="281"/>
      <c r="C203" s="282"/>
      <c r="D203" s="232" t="s">
        <v>141</v>
      </c>
      <c r="E203" s="283" t="s">
        <v>1</v>
      </c>
      <c r="F203" s="284" t="s">
        <v>1823</v>
      </c>
      <c r="G203" s="282"/>
      <c r="H203" s="283" t="s">
        <v>1</v>
      </c>
      <c r="I203" s="285"/>
      <c r="J203" s="282"/>
      <c r="K203" s="282"/>
      <c r="L203" s="286"/>
      <c r="M203" s="287"/>
      <c r="N203" s="288"/>
      <c r="O203" s="288"/>
      <c r="P203" s="288"/>
      <c r="Q203" s="288"/>
      <c r="R203" s="288"/>
      <c r="S203" s="288"/>
      <c r="T203" s="289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90" t="s">
        <v>141</v>
      </c>
      <c r="AU203" s="290" t="s">
        <v>86</v>
      </c>
      <c r="AV203" s="16" t="s">
        <v>82</v>
      </c>
      <c r="AW203" s="16" t="s">
        <v>32</v>
      </c>
      <c r="AX203" s="16" t="s">
        <v>77</v>
      </c>
      <c r="AY203" s="290" t="s">
        <v>131</v>
      </c>
    </row>
    <row r="204" s="14" customFormat="1">
      <c r="A204" s="14"/>
      <c r="B204" s="248"/>
      <c r="C204" s="249"/>
      <c r="D204" s="232" t="s">
        <v>141</v>
      </c>
      <c r="E204" s="250" t="s">
        <v>1</v>
      </c>
      <c r="F204" s="251" t="s">
        <v>159</v>
      </c>
      <c r="G204" s="249"/>
      <c r="H204" s="252">
        <v>443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8" t="s">
        <v>141</v>
      </c>
      <c r="AU204" s="258" t="s">
        <v>86</v>
      </c>
      <c r="AV204" s="14" t="s">
        <v>137</v>
      </c>
      <c r="AW204" s="14" t="s">
        <v>32</v>
      </c>
      <c r="AX204" s="14" t="s">
        <v>82</v>
      </c>
      <c r="AY204" s="258" t="s">
        <v>131</v>
      </c>
    </row>
    <row r="205" s="2" customFormat="1" ht="16.5" customHeight="1">
      <c r="A205" s="39"/>
      <c r="B205" s="40"/>
      <c r="C205" s="260" t="s">
        <v>256</v>
      </c>
      <c r="D205" s="260" t="s">
        <v>232</v>
      </c>
      <c r="E205" s="261" t="s">
        <v>1824</v>
      </c>
      <c r="F205" s="262" t="s">
        <v>1825</v>
      </c>
      <c r="G205" s="263" t="s">
        <v>220</v>
      </c>
      <c r="H205" s="264">
        <v>72.810000000000002</v>
      </c>
      <c r="I205" s="265"/>
      <c r="J205" s="266">
        <f>ROUND(I205*H205,2)</f>
        <v>0</v>
      </c>
      <c r="K205" s="262" t="s">
        <v>155</v>
      </c>
      <c r="L205" s="267"/>
      <c r="M205" s="268" t="s">
        <v>1</v>
      </c>
      <c r="N205" s="269" t="s">
        <v>42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1826</v>
      </c>
      <c r="AT205" s="230" t="s">
        <v>232</v>
      </c>
      <c r="AU205" s="230" t="s">
        <v>86</v>
      </c>
      <c r="AY205" s="18" t="s">
        <v>131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82</v>
      </c>
      <c r="BK205" s="231">
        <f>ROUND(I205*H205,2)</f>
        <v>0</v>
      </c>
      <c r="BL205" s="18" t="s">
        <v>527</v>
      </c>
      <c r="BM205" s="230" t="s">
        <v>1827</v>
      </c>
    </row>
    <row r="206" s="2" customFormat="1">
      <c r="A206" s="39"/>
      <c r="B206" s="40"/>
      <c r="C206" s="41"/>
      <c r="D206" s="232" t="s">
        <v>139</v>
      </c>
      <c r="E206" s="41"/>
      <c r="F206" s="233" t="s">
        <v>1825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139</v>
      </c>
      <c r="AU206" s="18" t="s">
        <v>86</v>
      </c>
    </row>
    <row r="207" s="13" customFormat="1">
      <c r="A207" s="13"/>
      <c r="B207" s="237"/>
      <c r="C207" s="238"/>
      <c r="D207" s="232" t="s">
        <v>141</v>
      </c>
      <c r="E207" s="239" t="s">
        <v>1</v>
      </c>
      <c r="F207" s="240" t="s">
        <v>1828</v>
      </c>
      <c r="G207" s="238"/>
      <c r="H207" s="241">
        <v>72.805000000000007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141</v>
      </c>
      <c r="AU207" s="247" t="s">
        <v>86</v>
      </c>
      <c r="AV207" s="13" t="s">
        <v>86</v>
      </c>
      <c r="AW207" s="13" t="s">
        <v>32</v>
      </c>
      <c r="AX207" s="13" t="s">
        <v>77</v>
      </c>
      <c r="AY207" s="247" t="s">
        <v>131</v>
      </c>
    </row>
    <row r="208" s="14" customFormat="1">
      <c r="A208" s="14"/>
      <c r="B208" s="248"/>
      <c r="C208" s="249"/>
      <c r="D208" s="232" t="s">
        <v>141</v>
      </c>
      <c r="E208" s="250" t="s">
        <v>1</v>
      </c>
      <c r="F208" s="251" t="s">
        <v>159</v>
      </c>
      <c r="G208" s="249"/>
      <c r="H208" s="252">
        <v>72.805000000000007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8" t="s">
        <v>141</v>
      </c>
      <c r="AU208" s="258" t="s">
        <v>86</v>
      </c>
      <c r="AV208" s="14" t="s">
        <v>137</v>
      </c>
      <c r="AW208" s="14" t="s">
        <v>32</v>
      </c>
      <c r="AX208" s="14" t="s">
        <v>77</v>
      </c>
      <c r="AY208" s="258" t="s">
        <v>131</v>
      </c>
    </row>
    <row r="209" s="13" customFormat="1">
      <c r="A209" s="13"/>
      <c r="B209" s="237"/>
      <c r="C209" s="238"/>
      <c r="D209" s="232" t="s">
        <v>141</v>
      </c>
      <c r="E209" s="239" t="s">
        <v>1</v>
      </c>
      <c r="F209" s="240" t="s">
        <v>1829</v>
      </c>
      <c r="G209" s="238"/>
      <c r="H209" s="241">
        <v>72.810000000000002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141</v>
      </c>
      <c r="AU209" s="247" t="s">
        <v>86</v>
      </c>
      <c r="AV209" s="13" t="s">
        <v>86</v>
      </c>
      <c r="AW209" s="13" t="s">
        <v>32</v>
      </c>
      <c r="AX209" s="13" t="s">
        <v>82</v>
      </c>
      <c r="AY209" s="247" t="s">
        <v>131</v>
      </c>
    </row>
    <row r="210" s="2" customFormat="1" ht="24.15" customHeight="1">
      <c r="A210" s="39"/>
      <c r="B210" s="40"/>
      <c r="C210" s="219" t="s">
        <v>264</v>
      </c>
      <c r="D210" s="219" t="s">
        <v>133</v>
      </c>
      <c r="E210" s="220" t="s">
        <v>1830</v>
      </c>
      <c r="F210" s="221" t="s">
        <v>1831</v>
      </c>
      <c r="G210" s="222" t="s">
        <v>267</v>
      </c>
      <c r="H210" s="223">
        <v>443</v>
      </c>
      <c r="I210" s="224"/>
      <c r="J210" s="225">
        <f>ROUND(I210*H210,2)</f>
        <v>0</v>
      </c>
      <c r="K210" s="221" t="s">
        <v>155</v>
      </c>
      <c r="L210" s="45"/>
      <c r="M210" s="226" t="s">
        <v>1</v>
      </c>
      <c r="N210" s="227" t="s">
        <v>42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527</v>
      </c>
      <c r="AT210" s="230" t="s">
        <v>133</v>
      </c>
      <c r="AU210" s="230" t="s">
        <v>86</v>
      </c>
      <c r="AY210" s="18" t="s">
        <v>131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82</v>
      </c>
      <c r="BK210" s="231">
        <f>ROUND(I210*H210,2)</f>
        <v>0</v>
      </c>
      <c r="BL210" s="18" t="s">
        <v>527</v>
      </c>
      <c r="BM210" s="230" t="s">
        <v>1832</v>
      </c>
    </row>
    <row r="211" s="2" customFormat="1">
      <c r="A211" s="39"/>
      <c r="B211" s="40"/>
      <c r="C211" s="41"/>
      <c r="D211" s="232" t="s">
        <v>139</v>
      </c>
      <c r="E211" s="41"/>
      <c r="F211" s="233" t="s">
        <v>1833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139</v>
      </c>
      <c r="AU211" s="18" t="s">
        <v>86</v>
      </c>
    </row>
    <row r="212" s="13" customFormat="1">
      <c r="A212" s="13"/>
      <c r="B212" s="237"/>
      <c r="C212" s="238"/>
      <c r="D212" s="232" t="s">
        <v>141</v>
      </c>
      <c r="E212" s="239" t="s">
        <v>1</v>
      </c>
      <c r="F212" s="240" t="s">
        <v>1797</v>
      </c>
      <c r="G212" s="238"/>
      <c r="H212" s="241">
        <v>443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141</v>
      </c>
      <c r="AU212" s="247" t="s">
        <v>86</v>
      </c>
      <c r="AV212" s="13" t="s">
        <v>86</v>
      </c>
      <c r="AW212" s="13" t="s">
        <v>32</v>
      </c>
      <c r="AX212" s="13" t="s">
        <v>77</v>
      </c>
      <c r="AY212" s="247" t="s">
        <v>131</v>
      </c>
    </row>
    <row r="213" s="14" customFormat="1">
      <c r="A213" s="14"/>
      <c r="B213" s="248"/>
      <c r="C213" s="249"/>
      <c r="D213" s="232" t="s">
        <v>141</v>
      </c>
      <c r="E213" s="250" t="s">
        <v>1</v>
      </c>
      <c r="F213" s="251" t="s">
        <v>159</v>
      </c>
      <c r="G213" s="249"/>
      <c r="H213" s="252">
        <v>443</v>
      </c>
      <c r="I213" s="253"/>
      <c r="J213" s="249"/>
      <c r="K213" s="249"/>
      <c r="L213" s="254"/>
      <c r="M213" s="255"/>
      <c r="N213" s="256"/>
      <c r="O213" s="256"/>
      <c r="P213" s="256"/>
      <c r="Q213" s="256"/>
      <c r="R213" s="256"/>
      <c r="S213" s="256"/>
      <c r="T213" s="25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8" t="s">
        <v>141</v>
      </c>
      <c r="AU213" s="258" t="s">
        <v>86</v>
      </c>
      <c r="AV213" s="14" t="s">
        <v>137</v>
      </c>
      <c r="AW213" s="14" t="s">
        <v>32</v>
      </c>
      <c r="AX213" s="14" t="s">
        <v>82</v>
      </c>
      <c r="AY213" s="258" t="s">
        <v>131</v>
      </c>
    </row>
    <row r="214" s="2" customFormat="1" ht="21.75" customHeight="1">
      <c r="A214" s="39"/>
      <c r="B214" s="40"/>
      <c r="C214" s="219" t="s">
        <v>7</v>
      </c>
      <c r="D214" s="219" t="s">
        <v>133</v>
      </c>
      <c r="E214" s="220" t="s">
        <v>1834</v>
      </c>
      <c r="F214" s="221" t="s">
        <v>1835</v>
      </c>
      <c r="G214" s="222" t="s">
        <v>267</v>
      </c>
      <c r="H214" s="223">
        <v>447</v>
      </c>
      <c r="I214" s="224"/>
      <c r="J214" s="225">
        <f>ROUND(I214*H214,2)</f>
        <v>0</v>
      </c>
      <c r="K214" s="221" t="s">
        <v>155</v>
      </c>
      <c r="L214" s="45"/>
      <c r="M214" s="226" t="s">
        <v>1</v>
      </c>
      <c r="N214" s="227" t="s">
        <v>42</v>
      </c>
      <c r="O214" s="92"/>
      <c r="P214" s="228">
        <f>O214*H214</f>
        <v>0</v>
      </c>
      <c r="Q214" s="228">
        <v>6.9999999999999994E-05</v>
      </c>
      <c r="R214" s="228">
        <f>Q214*H214</f>
        <v>0.031289999999999998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527</v>
      </c>
      <c r="AT214" s="230" t="s">
        <v>133</v>
      </c>
      <c r="AU214" s="230" t="s">
        <v>86</v>
      </c>
      <c r="AY214" s="18" t="s">
        <v>131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82</v>
      </c>
      <c r="BK214" s="231">
        <f>ROUND(I214*H214,2)</f>
        <v>0</v>
      </c>
      <c r="BL214" s="18" t="s">
        <v>527</v>
      </c>
      <c r="BM214" s="230" t="s">
        <v>1836</v>
      </c>
    </row>
    <row r="215" s="2" customFormat="1">
      <c r="A215" s="39"/>
      <c r="B215" s="40"/>
      <c r="C215" s="41"/>
      <c r="D215" s="232" t="s">
        <v>139</v>
      </c>
      <c r="E215" s="41"/>
      <c r="F215" s="233" t="s">
        <v>1837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139</v>
      </c>
      <c r="AU215" s="18" t="s">
        <v>86</v>
      </c>
    </row>
    <row r="216" s="13" customFormat="1">
      <c r="A216" s="13"/>
      <c r="B216" s="237"/>
      <c r="C216" s="238"/>
      <c r="D216" s="232" t="s">
        <v>141</v>
      </c>
      <c r="E216" s="239" t="s">
        <v>1</v>
      </c>
      <c r="F216" s="240" t="s">
        <v>1838</v>
      </c>
      <c r="G216" s="238"/>
      <c r="H216" s="241">
        <v>447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7" t="s">
        <v>141</v>
      </c>
      <c r="AU216" s="247" t="s">
        <v>86</v>
      </c>
      <c r="AV216" s="13" t="s">
        <v>86</v>
      </c>
      <c r="AW216" s="13" t="s">
        <v>32</v>
      </c>
      <c r="AX216" s="13" t="s">
        <v>82</v>
      </c>
      <c r="AY216" s="247" t="s">
        <v>131</v>
      </c>
    </row>
    <row r="217" s="2" customFormat="1" ht="24.15" customHeight="1">
      <c r="A217" s="39"/>
      <c r="B217" s="40"/>
      <c r="C217" s="219" t="s">
        <v>277</v>
      </c>
      <c r="D217" s="219" t="s">
        <v>133</v>
      </c>
      <c r="E217" s="220" t="s">
        <v>1839</v>
      </c>
      <c r="F217" s="221" t="s">
        <v>1840</v>
      </c>
      <c r="G217" s="222" t="s">
        <v>267</v>
      </c>
      <c r="H217" s="223">
        <v>247</v>
      </c>
      <c r="I217" s="224"/>
      <c r="J217" s="225">
        <f>ROUND(I217*H217,2)</f>
        <v>0</v>
      </c>
      <c r="K217" s="221" t="s">
        <v>1</v>
      </c>
      <c r="L217" s="45"/>
      <c r="M217" s="226" t="s">
        <v>1</v>
      </c>
      <c r="N217" s="227" t="s">
        <v>42</v>
      </c>
      <c r="O217" s="92"/>
      <c r="P217" s="228">
        <f>O217*H217</f>
        <v>0</v>
      </c>
      <c r="Q217" s="228">
        <v>0.23402999999999999</v>
      </c>
      <c r="R217" s="228">
        <f>Q217*H217</f>
        <v>57.805409999999995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527</v>
      </c>
      <c r="AT217" s="230" t="s">
        <v>133</v>
      </c>
      <c r="AU217" s="230" t="s">
        <v>86</v>
      </c>
      <c r="AY217" s="18" t="s">
        <v>131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82</v>
      </c>
      <c r="BK217" s="231">
        <f>ROUND(I217*H217,2)</f>
        <v>0</v>
      </c>
      <c r="BL217" s="18" t="s">
        <v>527</v>
      </c>
      <c r="BM217" s="230" t="s">
        <v>1841</v>
      </c>
    </row>
    <row r="218" s="2" customFormat="1">
      <c r="A218" s="39"/>
      <c r="B218" s="40"/>
      <c r="C218" s="41"/>
      <c r="D218" s="232" t="s">
        <v>139</v>
      </c>
      <c r="E218" s="41"/>
      <c r="F218" s="233" t="s">
        <v>1840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139</v>
      </c>
      <c r="AU218" s="18" t="s">
        <v>86</v>
      </c>
    </row>
    <row r="219" s="13" customFormat="1">
      <c r="A219" s="13"/>
      <c r="B219" s="237"/>
      <c r="C219" s="238"/>
      <c r="D219" s="232" t="s">
        <v>141</v>
      </c>
      <c r="E219" s="239" t="s">
        <v>1</v>
      </c>
      <c r="F219" s="240" t="s">
        <v>1842</v>
      </c>
      <c r="G219" s="238"/>
      <c r="H219" s="241">
        <v>247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141</v>
      </c>
      <c r="AU219" s="247" t="s">
        <v>86</v>
      </c>
      <c r="AV219" s="13" t="s">
        <v>86</v>
      </c>
      <c r="AW219" s="13" t="s">
        <v>32</v>
      </c>
      <c r="AX219" s="13" t="s">
        <v>77</v>
      </c>
      <c r="AY219" s="247" t="s">
        <v>131</v>
      </c>
    </row>
    <row r="220" s="16" customFormat="1">
      <c r="A220" s="16"/>
      <c r="B220" s="281"/>
      <c r="C220" s="282"/>
      <c r="D220" s="232" t="s">
        <v>141</v>
      </c>
      <c r="E220" s="283" t="s">
        <v>1</v>
      </c>
      <c r="F220" s="284" t="s">
        <v>1843</v>
      </c>
      <c r="G220" s="282"/>
      <c r="H220" s="283" t="s">
        <v>1</v>
      </c>
      <c r="I220" s="285"/>
      <c r="J220" s="282"/>
      <c r="K220" s="282"/>
      <c r="L220" s="286"/>
      <c r="M220" s="287"/>
      <c r="N220" s="288"/>
      <c r="O220" s="288"/>
      <c r="P220" s="288"/>
      <c r="Q220" s="288"/>
      <c r="R220" s="288"/>
      <c r="S220" s="288"/>
      <c r="T220" s="289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90" t="s">
        <v>141</v>
      </c>
      <c r="AU220" s="290" t="s">
        <v>86</v>
      </c>
      <c r="AV220" s="16" t="s">
        <v>82</v>
      </c>
      <c r="AW220" s="16" t="s">
        <v>32</v>
      </c>
      <c r="AX220" s="16" t="s">
        <v>77</v>
      </c>
      <c r="AY220" s="290" t="s">
        <v>131</v>
      </c>
    </row>
    <row r="221" s="14" customFormat="1">
      <c r="A221" s="14"/>
      <c r="B221" s="248"/>
      <c r="C221" s="249"/>
      <c r="D221" s="232" t="s">
        <v>141</v>
      </c>
      <c r="E221" s="250" t="s">
        <v>1</v>
      </c>
      <c r="F221" s="251" t="s">
        <v>159</v>
      </c>
      <c r="G221" s="249"/>
      <c r="H221" s="252">
        <v>247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8" t="s">
        <v>141</v>
      </c>
      <c r="AU221" s="258" t="s">
        <v>86</v>
      </c>
      <c r="AV221" s="14" t="s">
        <v>137</v>
      </c>
      <c r="AW221" s="14" t="s">
        <v>32</v>
      </c>
      <c r="AX221" s="14" t="s">
        <v>82</v>
      </c>
      <c r="AY221" s="258" t="s">
        <v>131</v>
      </c>
    </row>
    <row r="222" s="2" customFormat="1" ht="16.5" customHeight="1">
      <c r="A222" s="39"/>
      <c r="B222" s="40"/>
      <c r="C222" s="260" t="s">
        <v>289</v>
      </c>
      <c r="D222" s="260" t="s">
        <v>232</v>
      </c>
      <c r="E222" s="261" t="s">
        <v>1844</v>
      </c>
      <c r="F222" s="262" t="s">
        <v>1845</v>
      </c>
      <c r="G222" s="263" t="s">
        <v>220</v>
      </c>
      <c r="H222" s="264">
        <v>18.899999999999999</v>
      </c>
      <c r="I222" s="265"/>
      <c r="J222" s="266">
        <f>ROUND(I222*H222,2)</f>
        <v>0</v>
      </c>
      <c r="K222" s="262" t="s">
        <v>155</v>
      </c>
      <c r="L222" s="267"/>
      <c r="M222" s="268" t="s">
        <v>1</v>
      </c>
      <c r="N222" s="269" t="s">
        <v>42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1826</v>
      </c>
      <c r="AT222" s="230" t="s">
        <v>232</v>
      </c>
      <c r="AU222" s="230" t="s">
        <v>86</v>
      </c>
      <c r="AY222" s="18" t="s">
        <v>131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82</v>
      </c>
      <c r="BK222" s="231">
        <f>ROUND(I222*H222,2)</f>
        <v>0</v>
      </c>
      <c r="BL222" s="18" t="s">
        <v>527</v>
      </c>
      <c r="BM222" s="230" t="s">
        <v>1846</v>
      </c>
    </row>
    <row r="223" s="2" customFormat="1">
      <c r="A223" s="39"/>
      <c r="B223" s="40"/>
      <c r="C223" s="41"/>
      <c r="D223" s="232" t="s">
        <v>139</v>
      </c>
      <c r="E223" s="41"/>
      <c r="F223" s="233" t="s">
        <v>1845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139</v>
      </c>
      <c r="AU223" s="18" t="s">
        <v>86</v>
      </c>
    </row>
    <row r="224" s="2" customFormat="1">
      <c r="A224" s="39"/>
      <c r="B224" s="40"/>
      <c r="C224" s="41"/>
      <c r="D224" s="232" t="s">
        <v>165</v>
      </c>
      <c r="E224" s="41"/>
      <c r="F224" s="259" t="s">
        <v>1847</v>
      </c>
      <c r="G224" s="41"/>
      <c r="H224" s="41"/>
      <c r="I224" s="234"/>
      <c r="J224" s="41"/>
      <c r="K224" s="41"/>
      <c r="L224" s="45"/>
      <c r="M224" s="235"/>
      <c r="N224" s="236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165</v>
      </c>
      <c r="AU224" s="18" t="s">
        <v>86</v>
      </c>
    </row>
    <row r="225" s="13" customFormat="1">
      <c r="A225" s="13"/>
      <c r="B225" s="237"/>
      <c r="C225" s="238"/>
      <c r="D225" s="232" t="s">
        <v>141</v>
      </c>
      <c r="E225" s="239" t="s">
        <v>1</v>
      </c>
      <c r="F225" s="240" t="s">
        <v>1848</v>
      </c>
      <c r="G225" s="238"/>
      <c r="H225" s="241">
        <v>18.859999999999999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141</v>
      </c>
      <c r="AU225" s="247" t="s">
        <v>86</v>
      </c>
      <c r="AV225" s="13" t="s">
        <v>86</v>
      </c>
      <c r="AW225" s="13" t="s">
        <v>32</v>
      </c>
      <c r="AX225" s="13" t="s">
        <v>77</v>
      </c>
      <c r="AY225" s="247" t="s">
        <v>131</v>
      </c>
    </row>
    <row r="226" s="14" customFormat="1">
      <c r="A226" s="14"/>
      <c r="B226" s="248"/>
      <c r="C226" s="249"/>
      <c r="D226" s="232" t="s">
        <v>141</v>
      </c>
      <c r="E226" s="250" t="s">
        <v>1</v>
      </c>
      <c r="F226" s="251" t="s">
        <v>159</v>
      </c>
      <c r="G226" s="249"/>
      <c r="H226" s="252">
        <v>18.859999999999999</v>
      </c>
      <c r="I226" s="253"/>
      <c r="J226" s="249"/>
      <c r="K226" s="249"/>
      <c r="L226" s="254"/>
      <c r="M226" s="255"/>
      <c r="N226" s="256"/>
      <c r="O226" s="256"/>
      <c r="P226" s="256"/>
      <c r="Q226" s="256"/>
      <c r="R226" s="256"/>
      <c r="S226" s="256"/>
      <c r="T226" s="25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8" t="s">
        <v>141</v>
      </c>
      <c r="AU226" s="258" t="s">
        <v>86</v>
      </c>
      <c r="AV226" s="14" t="s">
        <v>137</v>
      </c>
      <c r="AW226" s="14" t="s">
        <v>32</v>
      </c>
      <c r="AX226" s="14" t="s">
        <v>77</v>
      </c>
      <c r="AY226" s="258" t="s">
        <v>131</v>
      </c>
    </row>
    <row r="227" s="13" customFormat="1">
      <c r="A227" s="13"/>
      <c r="B227" s="237"/>
      <c r="C227" s="238"/>
      <c r="D227" s="232" t="s">
        <v>141</v>
      </c>
      <c r="E227" s="239" t="s">
        <v>1</v>
      </c>
      <c r="F227" s="240" t="s">
        <v>1849</v>
      </c>
      <c r="G227" s="238"/>
      <c r="H227" s="241">
        <v>18.899999999999999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141</v>
      </c>
      <c r="AU227" s="247" t="s">
        <v>86</v>
      </c>
      <c r="AV227" s="13" t="s">
        <v>86</v>
      </c>
      <c r="AW227" s="13" t="s">
        <v>32</v>
      </c>
      <c r="AX227" s="13" t="s">
        <v>82</v>
      </c>
      <c r="AY227" s="247" t="s">
        <v>131</v>
      </c>
    </row>
    <row r="228" s="2" customFormat="1" ht="24.15" customHeight="1">
      <c r="A228" s="39"/>
      <c r="B228" s="40"/>
      <c r="C228" s="219" t="s">
        <v>295</v>
      </c>
      <c r="D228" s="219" t="s">
        <v>133</v>
      </c>
      <c r="E228" s="220" t="s">
        <v>1850</v>
      </c>
      <c r="F228" s="221" t="s">
        <v>1851</v>
      </c>
      <c r="G228" s="222" t="s">
        <v>267</v>
      </c>
      <c r="H228" s="223">
        <v>443</v>
      </c>
      <c r="I228" s="224"/>
      <c r="J228" s="225">
        <f>ROUND(I228*H228,2)</f>
        <v>0</v>
      </c>
      <c r="K228" s="221" t="s">
        <v>155</v>
      </c>
      <c r="L228" s="45"/>
      <c r="M228" s="226" t="s">
        <v>1</v>
      </c>
      <c r="N228" s="227" t="s">
        <v>42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527</v>
      </c>
      <c r="AT228" s="230" t="s">
        <v>133</v>
      </c>
      <c r="AU228" s="230" t="s">
        <v>86</v>
      </c>
      <c r="AY228" s="18" t="s">
        <v>131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82</v>
      </c>
      <c r="BK228" s="231">
        <f>ROUND(I228*H228,2)</f>
        <v>0</v>
      </c>
      <c r="BL228" s="18" t="s">
        <v>527</v>
      </c>
      <c r="BM228" s="230" t="s">
        <v>1852</v>
      </c>
    </row>
    <row r="229" s="2" customFormat="1">
      <c r="A229" s="39"/>
      <c r="B229" s="40"/>
      <c r="C229" s="41"/>
      <c r="D229" s="232" t="s">
        <v>139</v>
      </c>
      <c r="E229" s="41"/>
      <c r="F229" s="233" t="s">
        <v>1853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139</v>
      </c>
      <c r="AU229" s="18" t="s">
        <v>86</v>
      </c>
    </row>
    <row r="230" s="13" customFormat="1">
      <c r="A230" s="13"/>
      <c r="B230" s="237"/>
      <c r="C230" s="238"/>
      <c r="D230" s="232" t="s">
        <v>141</v>
      </c>
      <c r="E230" s="239" t="s">
        <v>1</v>
      </c>
      <c r="F230" s="240" t="s">
        <v>1797</v>
      </c>
      <c r="G230" s="238"/>
      <c r="H230" s="241">
        <v>443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141</v>
      </c>
      <c r="AU230" s="247" t="s">
        <v>86</v>
      </c>
      <c r="AV230" s="13" t="s">
        <v>86</v>
      </c>
      <c r="AW230" s="13" t="s">
        <v>32</v>
      </c>
      <c r="AX230" s="13" t="s">
        <v>82</v>
      </c>
      <c r="AY230" s="247" t="s">
        <v>131</v>
      </c>
    </row>
    <row r="231" s="2" customFormat="1" ht="49.05" customHeight="1">
      <c r="A231" s="39"/>
      <c r="B231" s="40"/>
      <c r="C231" s="260" t="s">
        <v>301</v>
      </c>
      <c r="D231" s="260" t="s">
        <v>232</v>
      </c>
      <c r="E231" s="261" t="s">
        <v>1854</v>
      </c>
      <c r="F231" s="262" t="s">
        <v>1855</v>
      </c>
      <c r="G231" s="263" t="s">
        <v>267</v>
      </c>
      <c r="H231" s="264">
        <v>465.14999999999998</v>
      </c>
      <c r="I231" s="265"/>
      <c r="J231" s="266">
        <f>ROUND(I231*H231,2)</f>
        <v>0</v>
      </c>
      <c r="K231" s="262" t="s">
        <v>1</v>
      </c>
      <c r="L231" s="267"/>
      <c r="M231" s="268" t="s">
        <v>1</v>
      </c>
      <c r="N231" s="269" t="s">
        <v>42</v>
      </c>
      <c r="O231" s="92"/>
      <c r="P231" s="228">
        <f>O231*H231</f>
        <v>0</v>
      </c>
      <c r="Q231" s="228">
        <v>6.9999999999999994E-05</v>
      </c>
      <c r="R231" s="228">
        <f>Q231*H231</f>
        <v>0.032560499999999992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877</v>
      </c>
      <c r="AT231" s="230" t="s">
        <v>232</v>
      </c>
      <c r="AU231" s="230" t="s">
        <v>86</v>
      </c>
      <c r="AY231" s="18" t="s">
        <v>131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82</v>
      </c>
      <c r="BK231" s="231">
        <f>ROUND(I231*H231,2)</f>
        <v>0</v>
      </c>
      <c r="BL231" s="18" t="s">
        <v>877</v>
      </c>
      <c r="BM231" s="230" t="s">
        <v>1856</v>
      </c>
    </row>
    <row r="232" s="2" customFormat="1">
      <c r="A232" s="39"/>
      <c r="B232" s="40"/>
      <c r="C232" s="41"/>
      <c r="D232" s="232" t="s">
        <v>139</v>
      </c>
      <c r="E232" s="41"/>
      <c r="F232" s="233" t="s">
        <v>1855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139</v>
      </c>
      <c r="AU232" s="18" t="s">
        <v>86</v>
      </c>
    </row>
    <row r="233" s="13" customFormat="1">
      <c r="A233" s="13"/>
      <c r="B233" s="237"/>
      <c r="C233" s="238"/>
      <c r="D233" s="232" t="s">
        <v>141</v>
      </c>
      <c r="E233" s="239" t="s">
        <v>1</v>
      </c>
      <c r="F233" s="240" t="s">
        <v>1857</v>
      </c>
      <c r="G233" s="238"/>
      <c r="H233" s="241">
        <v>465.14999999999998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141</v>
      </c>
      <c r="AU233" s="247" t="s">
        <v>86</v>
      </c>
      <c r="AV233" s="13" t="s">
        <v>86</v>
      </c>
      <c r="AW233" s="13" t="s">
        <v>32</v>
      </c>
      <c r="AX233" s="13" t="s">
        <v>77</v>
      </c>
      <c r="AY233" s="247" t="s">
        <v>131</v>
      </c>
    </row>
    <row r="234" s="14" customFormat="1">
      <c r="A234" s="14"/>
      <c r="B234" s="248"/>
      <c r="C234" s="249"/>
      <c r="D234" s="232" t="s">
        <v>141</v>
      </c>
      <c r="E234" s="250" t="s">
        <v>1</v>
      </c>
      <c r="F234" s="251" t="s">
        <v>159</v>
      </c>
      <c r="G234" s="249"/>
      <c r="H234" s="252">
        <v>465.14999999999998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8" t="s">
        <v>141</v>
      </c>
      <c r="AU234" s="258" t="s">
        <v>86</v>
      </c>
      <c r="AV234" s="14" t="s">
        <v>137</v>
      </c>
      <c r="AW234" s="14" t="s">
        <v>32</v>
      </c>
      <c r="AX234" s="14" t="s">
        <v>82</v>
      </c>
      <c r="AY234" s="258" t="s">
        <v>131</v>
      </c>
    </row>
    <row r="235" s="2" customFormat="1" ht="24.15" customHeight="1">
      <c r="A235" s="39"/>
      <c r="B235" s="40"/>
      <c r="C235" s="219" t="s">
        <v>306</v>
      </c>
      <c r="D235" s="219" t="s">
        <v>133</v>
      </c>
      <c r="E235" s="220" t="s">
        <v>1858</v>
      </c>
      <c r="F235" s="221" t="s">
        <v>1859</v>
      </c>
      <c r="G235" s="222" t="s">
        <v>267</v>
      </c>
      <c r="H235" s="223">
        <v>36</v>
      </c>
      <c r="I235" s="224"/>
      <c r="J235" s="225">
        <f>ROUND(I235*H235,2)</f>
        <v>0</v>
      </c>
      <c r="K235" s="221" t="s">
        <v>155</v>
      </c>
      <c r="L235" s="45"/>
      <c r="M235" s="226" t="s">
        <v>1</v>
      </c>
      <c r="N235" s="227" t="s">
        <v>42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527</v>
      </c>
      <c r="AT235" s="230" t="s">
        <v>133</v>
      </c>
      <c r="AU235" s="230" t="s">
        <v>86</v>
      </c>
      <c r="AY235" s="18" t="s">
        <v>131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82</v>
      </c>
      <c r="BK235" s="231">
        <f>ROUND(I235*H235,2)</f>
        <v>0</v>
      </c>
      <c r="BL235" s="18" t="s">
        <v>527</v>
      </c>
      <c r="BM235" s="230" t="s">
        <v>1860</v>
      </c>
    </row>
    <row r="236" s="2" customFormat="1">
      <c r="A236" s="39"/>
      <c r="B236" s="40"/>
      <c r="C236" s="41"/>
      <c r="D236" s="232" t="s">
        <v>139</v>
      </c>
      <c r="E236" s="41"/>
      <c r="F236" s="233" t="s">
        <v>1861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139</v>
      </c>
      <c r="AU236" s="18" t="s">
        <v>86</v>
      </c>
    </row>
    <row r="237" s="13" customFormat="1">
      <c r="A237" s="13"/>
      <c r="B237" s="237"/>
      <c r="C237" s="238"/>
      <c r="D237" s="232" t="s">
        <v>141</v>
      </c>
      <c r="E237" s="239" t="s">
        <v>1</v>
      </c>
      <c r="F237" s="240" t="s">
        <v>1862</v>
      </c>
      <c r="G237" s="238"/>
      <c r="H237" s="241">
        <v>36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141</v>
      </c>
      <c r="AU237" s="247" t="s">
        <v>86</v>
      </c>
      <c r="AV237" s="13" t="s">
        <v>86</v>
      </c>
      <c r="AW237" s="13" t="s">
        <v>32</v>
      </c>
      <c r="AX237" s="13" t="s">
        <v>77</v>
      </c>
      <c r="AY237" s="247" t="s">
        <v>131</v>
      </c>
    </row>
    <row r="238" s="14" customFormat="1">
      <c r="A238" s="14"/>
      <c r="B238" s="248"/>
      <c r="C238" s="249"/>
      <c r="D238" s="232" t="s">
        <v>141</v>
      </c>
      <c r="E238" s="250" t="s">
        <v>1</v>
      </c>
      <c r="F238" s="251" t="s">
        <v>159</v>
      </c>
      <c r="G238" s="249"/>
      <c r="H238" s="252">
        <v>36</v>
      </c>
      <c r="I238" s="253"/>
      <c r="J238" s="249"/>
      <c r="K238" s="249"/>
      <c r="L238" s="254"/>
      <c r="M238" s="255"/>
      <c r="N238" s="256"/>
      <c r="O238" s="256"/>
      <c r="P238" s="256"/>
      <c r="Q238" s="256"/>
      <c r="R238" s="256"/>
      <c r="S238" s="256"/>
      <c r="T238" s="25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8" t="s">
        <v>141</v>
      </c>
      <c r="AU238" s="258" t="s">
        <v>86</v>
      </c>
      <c r="AV238" s="14" t="s">
        <v>137</v>
      </c>
      <c r="AW238" s="14" t="s">
        <v>32</v>
      </c>
      <c r="AX238" s="14" t="s">
        <v>82</v>
      </c>
      <c r="AY238" s="258" t="s">
        <v>131</v>
      </c>
    </row>
    <row r="239" s="2" customFormat="1" ht="37.8" customHeight="1">
      <c r="A239" s="39"/>
      <c r="B239" s="40"/>
      <c r="C239" s="260" t="s">
        <v>313</v>
      </c>
      <c r="D239" s="260" t="s">
        <v>232</v>
      </c>
      <c r="E239" s="261" t="s">
        <v>1863</v>
      </c>
      <c r="F239" s="262" t="s">
        <v>1864</v>
      </c>
      <c r="G239" s="263" t="s">
        <v>267</v>
      </c>
      <c r="H239" s="264">
        <v>37.799999999999997</v>
      </c>
      <c r="I239" s="265"/>
      <c r="J239" s="266">
        <f>ROUND(I239*H239,2)</f>
        <v>0</v>
      </c>
      <c r="K239" s="262" t="s">
        <v>1</v>
      </c>
      <c r="L239" s="267"/>
      <c r="M239" s="268" t="s">
        <v>1</v>
      </c>
      <c r="N239" s="269" t="s">
        <v>42</v>
      </c>
      <c r="O239" s="92"/>
      <c r="P239" s="228">
        <f>O239*H239</f>
        <v>0</v>
      </c>
      <c r="Q239" s="228">
        <v>0.00077999999999999999</v>
      </c>
      <c r="R239" s="228">
        <f>Q239*H239</f>
        <v>0.029483999999999996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877</v>
      </c>
      <c r="AT239" s="230" t="s">
        <v>232</v>
      </c>
      <c r="AU239" s="230" t="s">
        <v>86</v>
      </c>
      <c r="AY239" s="18" t="s">
        <v>131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82</v>
      </c>
      <c r="BK239" s="231">
        <f>ROUND(I239*H239,2)</f>
        <v>0</v>
      </c>
      <c r="BL239" s="18" t="s">
        <v>877</v>
      </c>
      <c r="BM239" s="230" t="s">
        <v>1865</v>
      </c>
    </row>
    <row r="240" s="2" customFormat="1">
      <c r="A240" s="39"/>
      <c r="B240" s="40"/>
      <c r="C240" s="41"/>
      <c r="D240" s="232" t="s">
        <v>139</v>
      </c>
      <c r="E240" s="41"/>
      <c r="F240" s="233" t="s">
        <v>1864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139</v>
      </c>
      <c r="AU240" s="18" t="s">
        <v>86</v>
      </c>
    </row>
    <row r="241" s="13" customFormat="1">
      <c r="A241" s="13"/>
      <c r="B241" s="237"/>
      <c r="C241" s="238"/>
      <c r="D241" s="232" t="s">
        <v>141</v>
      </c>
      <c r="E241" s="239" t="s">
        <v>1</v>
      </c>
      <c r="F241" s="240" t="s">
        <v>1866</v>
      </c>
      <c r="G241" s="238"/>
      <c r="H241" s="241">
        <v>37.799999999999997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141</v>
      </c>
      <c r="AU241" s="247" t="s">
        <v>86</v>
      </c>
      <c r="AV241" s="13" t="s">
        <v>86</v>
      </c>
      <c r="AW241" s="13" t="s">
        <v>32</v>
      </c>
      <c r="AX241" s="13" t="s">
        <v>77</v>
      </c>
      <c r="AY241" s="247" t="s">
        <v>131</v>
      </c>
    </row>
    <row r="242" s="14" customFormat="1">
      <c r="A242" s="14"/>
      <c r="B242" s="248"/>
      <c r="C242" s="249"/>
      <c r="D242" s="232" t="s">
        <v>141</v>
      </c>
      <c r="E242" s="250" t="s">
        <v>1</v>
      </c>
      <c r="F242" s="251" t="s">
        <v>159</v>
      </c>
      <c r="G242" s="249"/>
      <c r="H242" s="252">
        <v>37.799999999999997</v>
      </c>
      <c r="I242" s="253"/>
      <c r="J242" s="249"/>
      <c r="K242" s="249"/>
      <c r="L242" s="254"/>
      <c r="M242" s="255"/>
      <c r="N242" s="256"/>
      <c r="O242" s="256"/>
      <c r="P242" s="256"/>
      <c r="Q242" s="256"/>
      <c r="R242" s="256"/>
      <c r="S242" s="256"/>
      <c r="T242" s="25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8" t="s">
        <v>141</v>
      </c>
      <c r="AU242" s="258" t="s">
        <v>86</v>
      </c>
      <c r="AV242" s="14" t="s">
        <v>137</v>
      </c>
      <c r="AW242" s="14" t="s">
        <v>32</v>
      </c>
      <c r="AX242" s="14" t="s">
        <v>82</v>
      </c>
      <c r="AY242" s="258" t="s">
        <v>131</v>
      </c>
    </row>
    <row r="243" s="2" customFormat="1" ht="33" customHeight="1">
      <c r="A243" s="39"/>
      <c r="B243" s="40"/>
      <c r="C243" s="219" t="s">
        <v>320</v>
      </c>
      <c r="D243" s="219" t="s">
        <v>133</v>
      </c>
      <c r="E243" s="220" t="s">
        <v>1867</v>
      </c>
      <c r="F243" s="221" t="s">
        <v>1868</v>
      </c>
      <c r="G243" s="222" t="s">
        <v>298</v>
      </c>
      <c r="H243" s="223">
        <v>9</v>
      </c>
      <c r="I243" s="224"/>
      <c r="J243" s="225">
        <f>ROUND(I243*H243,2)</f>
        <v>0</v>
      </c>
      <c r="K243" s="221" t="s">
        <v>155</v>
      </c>
      <c r="L243" s="45"/>
      <c r="M243" s="226" t="s">
        <v>1</v>
      </c>
      <c r="N243" s="227" t="s">
        <v>42</v>
      </c>
      <c r="O243" s="92"/>
      <c r="P243" s="228">
        <f>O243*H243</f>
        <v>0</v>
      </c>
      <c r="Q243" s="228">
        <v>0.37430000000000002</v>
      </c>
      <c r="R243" s="228">
        <f>Q243*H243</f>
        <v>3.3687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527</v>
      </c>
      <c r="AT243" s="230" t="s">
        <v>133</v>
      </c>
      <c r="AU243" s="230" t="s">
        <v>86</v>
      </c>
      <c r="AY243" s="18" t="s">
        <v>131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82</v>
      </c>
      <c r="BK243" s="231">
        <f>ROUND(I243*H243,2)</f>
        <v>0</v>
      </c>
      <c r="BL243" s="18" t="s">
        <v>527</v>
      </c>
      <c r="BM243" s="230" t="s">
        <v>1869</v>
      </c>
    </row>
    <row r="244" s="2" customFormat="1">
      <c r="A244" s="39"/>
      <c r="B244" s="40"/>
      <c r="C244" s="41"/>
      <c r="D244" s="232" t="s">
        <v>139</v>
      </c>
      <c r="E244" s="41"/>
      <c r="F244" s="233" t="s">
        <v>1870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139</v>
      </c>
      <c r="AU244" s="18" t="s">
        <v>86</v>
      </c>
    </row>
    <row r="245" s="13" customFormat="1">
      <c r="A245" s="13"/>
      <c r="B245" s="237"/>
      <c r="C245" s="238"/>
      <c r="D245" s="232" t="s">
        <v>141</v>
      </c>
      <c r="E245" s="239" t="s">
        <v>1</v>
      </c>
      <c r="F245" s="240" t="s">
        <v>1871</v>
      </c>
      <c r="G245" s="238"/>
      <c r="H245" s="241">
        <v>9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141</v>
      </c>
      <c r="AU245" s="247" t="s">
        <v>86</v>
      </c>
      <c r="AV245" s="13" t="s">
        <v>86</v>
      </c>
      <c r="AW245" s="13" t="s">
        <v>32</v>
      </c>
      <c r="AX245" s="13" t="s">
        <v>82</v>
      </c>
      <c r="AY245" s="247" t="s">
        <v>131</v>
      </c>
    </row>
    <row r="246" s="2" customFormat="1" ht="21.75" customHeight="1">
      <c r="A246" s="39"/>
      <c r="B246" s="40"/>
      <c r="C246" s="260" t="s">
        <v>326</v>
      </c>
      <c r="D246" s="260" t="s">
        <v>232</v>
      </c>
      <c r="E246" s="261" t="s">
        <v>1872</v>
      </c>
      <c r="F246" s="262" t="s">
        <v>1873</v>
      </c>
      <c r="G246" s="263" t="s">
        <v>298</v>
      </c>
      <c r="H246" s="264">
        <v>9</v>
      </c>
      <c r="I246" s="265"/>
      <c r="J246" s="266">
        <f>ROUND(I246*H246,2)</f>
        <v>0</v>
      </c>
      <c r="K246" s="262" t="s">
        <v>1</v>
      </c>
      <c r="L246" s="267"/>
      <c r="M246" s="268" t="s">
        <v>1</v>
      </c>
      <c r="N246" s="269" t="s">
        <v>42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877</v>
      </c>
      <c r="AT246" s="230" t="s">
        <v>232</v>
      </c>
      <c r="AU246" s="230" t="s">
        <v>86</v>
      </c>
      <c r="AY246" s="18" t="s">
        <v>131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82</v>
      </c>
      <c r="BK246" s="231">
        <f>ROUND(I246*H246,2)</f>
        <v>0</v>
      </c>
      <c r="BL246" s="18" t="s">
        <v>877</v>
      </c>
      <c r="BM246" s="230" t="s">
        <v>1874</v>
      </c>
    </row>
    <row r="247" s="2" customFormat="1">
      <c r="A247" s="39"/>
      <c r="B247" s="40"/>
      <c r="C247" s="41"/>
      <c r="D247" s="232" t="s">
        <v>139</v>
      </c>
      <c r="E247" s="41"/>
      <c r="F247" s="233" t="s">
        <v>1873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139</v>
      </c>
      <c r="AU247" s="18" t="s">
        <v>86</v>
      </c>
    </row>
    <row r="248" s="2" customFormat="1">
      <c r="A248" s="39"/>
      <c r="B248" s="40"/>
      <c r="C248" s="41"/>
      <c r="D248" s="232" t="s">
        <v>165</v>
      </c>
      <c r="E248" s="41"/>
      <c r="F248" s="259" t="s">
        <v>1875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165</v>
      </c>
      <c r="AU248" s="18" t="s">
        <v>86</v>
      </c>
    </row>
    <row r="249" s="13" customFormat="1">
      <c r="A249" s="13"/>
      <c r="B249" s="237"/>
      <c r="C249" s="238"/>
      <c r="D249" s="232" t="s">
        <v>141</v>
      </c>
      <c r="E249" s="239" t="s">
        <v>1</v>
      </c>
      <c r="F249" s="240" t="s">
        <v>190</v>
      </c>
      <c r="G249" s="238"/>
      <c r="H249" s="241">
        <v>9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141</v>
      </c>
      <c r="AU249" s="247" t="s">
        <v>86</v>
      </c>
      <c r="AV249" s="13" t="s">
        <v>86</v>
      </c>
      <c r="AW249" s="13" t="s">
        <v>32</v>
      </c>
      <c r="AX249" s="13" t="s">
        <v>82</v>
      </c>
      <c r="AY249" s="247" t="s">
        <v>131</v>
      </c>
    </row>
    <row r="250" s="2" customFormat="1" ht="33" customHeight="1">
      <c r="A250" s="39"/>
      <c r="B250" s="40"/>
      <c r="C250" s="219" t="s">
        <v>333</v>
      </c>
      <c r="D250" s="219" t="s">
        <v>133</v>
      </c>
      <c r="E250" s="220" t="s">
        <v>1876</v>
      </c>
      <c r="F250" s="221" t="s">
        <v>1877</v>
      </c>
      <c r="G250" s="222" t="s">
        <v>298</v>
      </c>
      <c r="H250" s="223">
        <v>9</v>
      </c>
      <c r="I250" s="224"/>
      <c r="J250" s="225">
        <f>ROUND(I250*H250,2)</f>
        <v>0</v>
      </c>
      <c r="K250" s="221" t="s">
        <v>155</v>
      </c>
      <c r="L250" s="45"/>
      <c r="M250" s="226" t="s">
        <v>1</v>
      </c>
      <c r="N250" s="227" t="s">
        <v>42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527</v>
      </c>
      <c r="AT250" s="230" t="s">
        <v>133</v>
      </c>
      <c r="AU250" s="230" t="s">
        <v>86</v>
      </c>
      <c r="AY250" s="18" t="s">
        <v>131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82</v>
      </c>
      <c r="BK250" s="231">
        <f>ROUND(I250*H250,2)</f>
        <v>0</v>
      </c>
      <c r="BL250" s="18" t="s">
        <v>527</v>
      </c>
      <c r="BM250" s="230" t="s">
        <v>1878</v>
      </c>
    </row>
    <row r="251" s="2" customFormat="1">
      <c r="A251" s="39"/>
      <c r="B251" s="40"/>
      <c r="C251" s="41"/>
      <c r="D251" s="232" t="s">
        <v>139</v>
      </c>
      <c r="E251" s="41"/>
      <c r="F251" s="233" t="s">
        <v>1879</v>
      </c>
      <c r="G251" s="41"/>
      <c r="H251" s="41"/>
      <c r="I251" s="234"/>
      <c r="J251" s="41"/>
      <c r="K251" s="41"/>
      <c r="L251" s="45"/>
      <c r="M251" s="235"/>
      <c r="N251" s="23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139</v>
      </c>
      <c r="AU251" s="18" t="s">
        <v>86</v>
      </c>
    </row>
    <row r="252" s="13" customFormat="1">
      <c r="A252" s="13"/>
      <c r="B252" s="237"/>
      <c r="C252" s="238"/>
      <c r="D252" s="232" t="s">
        <v>141</v>
      </c>
      <c r="E252" s="239" t="s">
        <v>1</v>
      </c>
      <c r="F252" s="240" t="s">
        <v>1880</v>
      </c>
      <c r="G252" s="238"/>
      <c r="H252" s="241">
        <v>9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141</v>
      </c>
      <c r="AU252" s="247" t="s">
        <v>86</v>
      </c>
      <c r="AV252" s="13" t="s">
        <v>86</v>
      </c>
      <c r="AW252" s="13" t="s">
        <v>32</v>
      </c>
      <c r="AX252" s="13" t="s">
        <v>82</v>
      </c>
      <c r="AY252" s="247" t="s">
        <v>131</v>
      </c>
    </row>
    <row r="253" s="2" customFormat="1" ht="33" customHeight="1">
      <c r="A253" s="39"/>
      <c r="B253" s="40"/>
      <c r="C253" s="260" t="s">
        <v>339</v>
      </c>
      <c r="D253" s="260" t="s">
        <v>232</v>
      </c>
      <c r="E253" s="261" t="s">
        <v>1881</v>
      </c>
      <c r="F253" s="262" t="s">
        <v>1882</v>
      </c>
      <c r="G253" s="263" t="s">
        <v>298</v>
      </c>
      <c r="H253" s="264">
        <v>7</v>
      </c>
      <c r="I253" s="265"/>
      <c r="J253" s="266">
        <f>ROUND(I253*H253,2)</f>
        <v>0</v>
      </c>
      <c r="K253" s="262" t="s">
        <v>1</v>
      </c>
      <c r="L253" s="267"/>
      <c r="M253" s="268" t="s">
        <v>1</v>
      </c>
      <c r="N253" s="269" t="s">
        <v>42</v>
      </c>
      <c r="O253" s="92"/>
      <c r="P253" s="228">
        <f>O253*H253</f>
        <v>0</v>
      </c>
      <c r="Q253" s="228">
        <v>0.0030000000000000001</v>
      </c>
      <c r="R253" s="228">
        <f>Q253*H253</f>
        <v>0.021000000000000001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1826</v>
      </c>
      <c r="AT253" s="230" t="s">
        <v>232</v>
      </c>
      <c r="AU253" s="230" t="s">
        <v>86</v>
      </c>
      <c r="AY253" s="18" t="s">
        <v>131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82</v>
      </c>
      <c r="BK253" s="231">
        <f>ROUND(I253*H253,2)</f>
        <v>0</v>
      </c>
      <c r="BL253" s="18" t="s">
        <v>527</v>
      </c>
      <c r="BM253" s="230" t="s">
        <v>1883</v>
      </c>
    </row>
    <row r="254" s="2" customFormat="1">
      <c r="A254" s="39"/>
      <c r="B254" s="40"/>
      <c r="C254" s="41"/>
      <c r="D254" s="232" t="s">
        <v>139</v>
      </c>
      <c r="E254" s="41"/>
      <c r="F254" s="233" t="s">
        <v>1882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139</v>
      </c>
      <c r="AU254" s="18" t="s">
        <v>86</v>
      </c>
    </row>
    <row r="255" s="13" customFormat="1">
      <c r="A255" s="13"/>
      <c r="B255" s="237"/>
      <c r="C255" s="238"/>
      <c r="D255" s="232" t="s">
        <v>141</v>
      </c>
      <c r="E255" s="239" t="s">
        <v>1</v>
      </c>
      <c r="F255" s="240" t="s">
        <v>176</v>
      </c>
      <c r="G255" s="238"/>
      <c r="H255" s="241">
        <v>7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141</v>
      </c>
      <c r="AU255" s="247" t="s">
        <v>86</v>
      </c>
      <c r="AV255" s="13" t="s">
        <v>86</v>
      </c>
      <c r="AW255" s="13" t="s">
        <v>32</v>
      </c>
      <c r="AX255" s="13" t="s">
        <v>82</v>
      </c>
      <c r="AY255" s="247" t="s">
        <v>131</v>
      </c>
    </row>
    <row r="256" s="2" customFormat="1" ht="33" customHeight="1">
      <c r="A256" s="39"/>
      <c r="B256" s="40"/>
      <c r="C256" s="260" t="s">
        <v>345</v>
      </c>
      <c r="D256" s="260" t="s">
        <v>232</v>
      </c>
      <c r="E256" s="261" t="s">
        <v>1884</v>
      </c>
      <c r="F256" s="262" t="s">
        <v>1885</v>
      </c>
      <c r="G256" s="263" t="s">
        <v>298</v>
      </c>
      <c r="H256" s="264">
        <v>2</v>
      </c>
      <c r="I256" s="265"/>
      <c r="J256" s="266">
        <f>ROUND(I256*H256,2)</f>
        <v>0</v>
      </c>
      <c r="K256" s="262" t="s">
        <v>1</v>
      </c>
      <c r="L256" s="267"/>
      <c r="M256" s="268" t="s">
        <v>1</v>
      </c>
      <c r="N256" s="269" t="s">
        <v>42</v>
      </c>
      <c r="O256" s="92"/>
      <c r="P256" s="228">
        <f>O256*H256</f>
        <v>0</v>
      </c>
      <c r="Q256" s="228">
        <v>0.0030000000000000001</v>
      </c>
      <c r="R256" s="228">
        <f>Q256*H256</f>
        <v>0.0060000000000000001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1826</v>
      </c>
      <c r="AT256" s="230" t="s">
        <v>232</v>
      </c>
      <c r="AU256" s="230" t="s">
        <v>86</v>
      </c>
      <c r="AY256" s="18" t="s">
        <v>131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82</v>
      </c>
      <c r="BK256" s="231">
        <f>ROUND(I256*H256,2)</f>
        <v>0</v>
      </c>
      <c r="BL256" s="18" t="s">
        <v>527</v>
      </c>
      <c r="BM256" s="230" t="s">
        <v>1886</v>
      </c>
    </row>
    <row r="257" s="2" customFormat="1">
      <c r="A257" s="39"/>
      <c r="B257" s="40"/>
      <c r="C257" s="41"/>
      <c r="D257" s="232" t="s">
        <v>139</v>
      </c>
      <c r="E257" s="41"/>
      <c r="F257" s="233" t="s">
        <v>1885</v>
      </c>
      <c r="G257" s="41"/>
      <c r="H257" s="41"/>
      <c r="I257" s="234"/>
      <c r="J257" s="41"/>
      <c r="K257" s="41"/>
      <c r="L257" s="45"/>
      <c r="M257" s="235"/>
      <c r="N257" s="236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139</v>
      </c>
      <c r="AU257" s="18" t="s">
        <v>86</v>
      </c>
    </row>
    <row r="258" s="13" customFormat="1">
      <c r="A258" s="13"/>
      <c r="B258" s="237"/>
      <c r="C258" s="238"/>
      <c r="D258" s="232" t="s">
        <v>141</v>
      </c>
      <c r="E258" s="239" t="s">
        <v>1</v>
      </c>
      <c r="F258" s="240" t="s">
        <v>86</v>
      </c>
      <c r="G258" s="238"/>
      <c r="H258" s="241">
        <v>2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141</v>
      </c>
      <c r="AU258" s="247" t="s">
        <v>86</v>
      </c>
      <c r="AV258" s="13" t="s">
        <v>86</v>
      </c>
      <c r="AW258" s="13" t="s">
        <v>32</v>
      </c>
      <c r="AX258" s="13" t="s">
        <v>82</v>
      </c>
      <c r="AY258" s="247" t="s">
        <v>131</v>
      </c>
    </row>
    <row r="259" s="2" customFormat="1" ht="33" customHeight="1">
      <c r="A259" s="39"/>
      <c r="B259" s="40"/>
      <c r="C259" s="219" t="s">
        <v>351</v>
      </c>
      <c r="D259" s="219" t="s">
        <v>133</v>
      </c>
      <c r="E259" s="220" t="s">
        <v>1887</v>
      </c>
      <c r="F259" s="221" t="s">
        <v>1888</v>
      </c>
      <c r="G259" s="222" t="s">
        <v>136</v>
      </c>
      <c r="H259" s="223">
        <v>165.59999999999999</v>
      </c>
      <c r="I259" s="224"/>
      <c r="J259" s="225">
        <f>ROUND(I259*H259,2)</f>
        <v>0</v>
      </c>
      <c r="K259" s="221" t="s">
        <v>155</v>
      </c>
      <c r="L259" s="45"/>
      <c r="M259" s="226" t="s">
        <v>1</v>
      </c>
      <c r="N259" s="227" t="s">
        <v>42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527</v>
      </c>
      <c r="AT259" s="230" t="s">
        <v>133</v>
      </c>
      <c r="AU259" s="230" t="s">
        <v>86</v>
      </c>
      <c r="AY259" s="18" t="s">
        <v>131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82</v>
      </c>
      <c r="BK259" s="231">
        <f>ROUND(I259*H259,2)</f>
        <v>0</v>
      </c>
      <c r="BL259" s="18" t="s">
        <v>527</v>
      </c>
      <c r="BM259" s="230" t="s">
        <v>1889</v>
      </c>
    </row>
    <row r="260" s="2" customFormat="1">
      <c r="A260" s="39"/>
      <c r="B260" s="40"/>
      <c r="C260" s="41"/>
      <c r="D260" s="232" t="s">
        <v>139</v>
      </c>
      <c r="E260" s="41"/>
      <c r="F260" s="233" t="s">
        <v>1890</v>
      </c>
      <c r="G260" s="41"/>
      <c r="H260" s="41"/>
      <c r="I260" s="234"/>
      <c r="J260" s="41"/>
      <c r="K260" s="41"/>
      <c r="L260" s="45"/>
      <c r="M260" s="235"/>
      <c r="N260" s="23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139</v>
      </c>
      <c r="AU260" s="18" t="s">
        <v>86</v>
      </c>
    </row>
    <row r="261" s="13" customFormat="1">
      <c r="A261" s="13"/>
      <c r="B261" s="237"/>
      <c r="C261" s="238"/>
      <c r="D261" s="232" t="s">
        <v>141</v>
      </c>
      <c r="E261" s="239" t="s">
        <v>1</v>
      </c>
      <c r="F261" s="240" t="s">
        <v>1891</v>
      </c>
      <c r="G261" s="238"/>
      <c r="H261" s="241">
        <v>165.59999999999999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141</v>
      </c>
      <c r="AU261" s="247" t="s">
        <v>86</v>
      </c>
      <c r="AV261" s="13" t="s">
        <v>86</v>
      </c>
      <c r="AW261" s="13" t="s">
        <v>32</v>
      </c>
      <c r="AX261" s="13" t="s">
        <v>77</v>
      </c>
      <c r="AY261" s="247" t="s">
        <v>131</v>
      </c>
    </row>
    <row r="262" s="14" customFormat="1">
      <c r="A262" s="14"/>
      <c r="B262" s="248"/>
      <c r="C262" s="249"/>
      <c r="D262" s="232" t="s">
        <v>141</v>
      </c>
      <c r="E262" s="250" t="s">
        <v>1</v>
      </c>
      <c r="F262" s="251" t="s">
        <v>159</v>
      </c>
      <c r="G262" s="249"/>
      <c r="H262" s="252">
        <v>165.59999999999999</v>
      </c>
      <c r="I262" s="253"/>
      <c r="J262" s="249"/>
      <c r="K262" s="249"/>
      <c r="L262" s="254"/>
      <c r="M262" s="255"/>
      <c r="N262" s="256"/>
      <c r="O262" s="256"/>
      <c r="P262" s="256"/>
      <c r="Q262" s="256"/>
      <c r="R262" s="256"/>
      <c r="S262" s="256"/>
      <c r="T262" s="25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8" t="s">
        <v>141</v>
      </c>
      <c r="AU262" s="258" t="s">
        <v>86</v>
      </c>
      <c r="AV262" s="14" t="s">
        <v>137</v>
      </c>
      <c r="AW262" s="14" t="s">
        <v>32</v>
      </c>
      <c r="AX262" s="14" t="s">
        <v>82</v>
      </c>
      <c r="AY262" s="258" t="s">
        <v>131</v>
      </c>
    </row>
    <row r="263" s="2" customFormat="1" ht="16.5" customHeight="1">
      <c r="A263" s="39"/>
      <c r="B263" s="40"/>
      <c r="C263" s="219" t="s">
        <v>356</v>
      </c>
      <c r="D263" s="219" t="s">
        <v>133</v>
      </c>
      <c r="E263" s="220" t="s">
        <v>1892</v>
      </c>
      <c r="F263" s="221" t="s">
        <v>1893</v>
      </c>
      <c r="G263" s="222" t="s">
        <v>1894</v>
      </c>
      <c r="H263" s="298"/>
      <c r="I263" s="224"/>
      <c r="J263" s="225">
        <f>ROUND(I263*H263,2)</f>
        <v>0</v>
      </c>
      <c r="K263" s="221" t="s">
        <v>1</v>
      </c>
      <c r="L263" s="45"/>
      <c r="M263" s="226" t="s">
        <v>1</v>
      </c>
      <c r="N263" s="227" t="s">
        <v>42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527</v>
      </c>
      <c r="AT263" s="230" t="s">
        <v>133</v>
      </c>
      <c r="AU263" s="230" t="s">
        <v>86</v>
      </c>
      <c r="AY263" s="18" t="s">
        <v>131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82</v>
      </c>
      <c r="BK263" s="231">
        <f>ROUND(I263*H263,2)</f>
        <v>0</v>
      </c>
      <c r="BL263" s="18" t="s">
        <v>527</v>
      </c>
      <c r="BM263" s="230" t="s">
        <v>1895</v>
      </c>
    </row>
    <row r="264" s="2" customFormat="1">
      <c r="A264" s="39"/>
      <c r="B264" s="40"/>
      <c r="C264" s="41"/>
      <c r="D264" s="232" t="s">
        <v>139</v>
      </c>
      <c r="E264" s="41"/>
      <c r="F264" s="233" t="s">
        <v>1893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139</v>
      </c>
      <c r="AU264" s="18" t="s">
        <v>86</v>
      </c>
    </row>
    <row r="265" s="2" customFormat="1" ht="16.5" customHeight="1">
      <c r="A265" s="39"/>
      <c r="B265" s="40"/>
      <c r="C265" s="219" t="s">
        <v>362</v>
      </c>
      <c r="D265" s="219" t="s">
        <v>133</v>
      </c>
      <c r="E265" s="220" t="s">
        <v>1896</v>
      </c>
      <c r="F265" s="221" t="s">
        <v>1897</v>
      </c>
      <c r="G265" s="222" t="s">
        <v>1894</v>
      </c>
      <c r="H265" s="298"/>
      <c r="I265" s="224"/>
      <c r="J265" s="225">
        <f>ROUND(I265*H265,2)</f>
        <v>0</v>
      </c>
      <c r="K265" s="221" t="s">
        <v>1</v>
      </c>
      <c r="L265" s="45"/>
      <c r="M265" s="226" t="s">
        <v>1</v>
      </c>
      <c r="N265" s="227" t="s">
        <v>42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527</v>
      </c>
      <c r="AT265" s="230" t="s">
        <v>133</v>
      </c>
      <c r="AU265" s="230" t="s">
        <v>86</v>
      </c>
      <c r="AY265" s="18" t="s">
        <v>131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82</v>
      </c>
      <c r="BK265" s="231">
        <f>ROUND(I265*H265,2)</f>
        <v>0</v>
      </c>
      <c r="BL265" s="18" t="s">
        <v>527</v>
      </c>
      <c r="BM265" s="230" t="s">
        <v>1898</v>
      </c>
    </row>
    <row r="266" s="2" customFormat="1">
      <c r="A266" s="39"/>
      <c r="B266" s="40"/>
      <c r="C266" s="41"/>
      <c r="D266" s="232" t="s">
        <v>139</v>
      </c>
      <c r="E266" s="41"/>
      <c r="F266" s="233" t="s">
        <v>1897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139</v>
      </c>
      <c r="AU266" s="18" t="s">
        <v>86</v>
      </c>
    </row>
    <row r="267" s="2" customFormat="1" ht="16.5" customHeight="1">
      <c r="A267" s="39"/>
      <c r="B267" s="40"/>
      <c r="C267" s="219" t="s">
        <v>368</v>
      </c>
      <c r="D267" s="219" t="s">
        <v>133</v>
      </c>
      <c r="E267" s="220" t="s">
        <v>1899</v>
      </c>
      <c r="F267" s="221" t="s">
        <v>1900</v>
      </c>
      <c r="G267" s="222" t="s">
        <v>1894</v>
      </c>
      <c r="H267" s="298"/>
      <c r="I267" s="224"/>
      <c r="J267" s="225">
        <f>ROUND(I267*H267,2)</f>
        <v>0</v>
      </c>
      <c r="K267" s="221" t="s">
        <v>1</v>
      </c>
      <c r="L267" s="45"/>
      <c r="M267" s="226" t="s">
        <v>1</v>
      </c>
      <c r="N267" s="227" t="s">
        <v>42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527</v>
      </c>
      <c r="AT267" s="230" t="s">
        <v>133</v>
      </c>
      <c r="AU267" s="230" t="s">
        <v>86</v>
      </c>
      <c r="AY267" s="18" t="s">
        <v>131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82</v>
      </c>
      <c r="BK267" s="231">
        <f>ROUND(I267*H267,2)</f>
        <v>0</v>
      </c>
      <c r="BL267" s="18" t="s">
        <v>527</v>
      </c>
      <c r="BM267" s="230" t="s">
        <v>1901</v>
      </c>
    </row>
    <row r="268" s="2" customFormat="1">
      <c r="A268" s="39"/>
      <c r="B268" s="40"/>
      <c r="C268" s="41"/>
      <c r="D268" s="232" t="s">
        <v>139</v>
      </c>
      <c r="E268" s="41"/>
      <c r="F268" s="233" t="s">
        <v>1900</v>
      </c>
      <c r="G268" s="41"/>
      <c r="H268" s="41"/>
      <c r="I268" s="234"/>
      <c r="J268" s="41"/>
      <c r="K268" s="41"/>
      <c r="L268" s="45"/>
      <c r="M268" s="294"/>
      <c r="N268" s="295"/>
      <c r="O268" s="296"/>
      <c r="P268" s="296"/>
      <c r="Q268" s="296"/>
      <c r="R268" s="296"/>
      <c r="S268" s="296"/>
      <c r="T268" s="297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139</v>
      </c>
      <c r="AU268" s="18" t="s">
        <v>86</v>
      </c>
    </row>
    <row r="269" s="2" customFormat="1" ht="6.96" customHeight="1">
      <c r="A269" s="39"/>
      <c r="B269" s="67"/>
      <c r="C269" s="68"/>
      <c r="D269" s="68"/>
      <c r="E269" s="68"/>
      <c r="F269" s="68"/>
      <c r="G269" s="68"/>
      <c r="H269" s="68"/>
      <c r="I269" s="68"/>
      <c r="J269" s="68"/>
      <c r="K269" s="68"/>
      <c r="L269" s="45"/>
      <c r="M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</row>
  </sheetData>
  <sheetProtection sheet="1" autoFilter="0" formatColumns="0" formatRows="0" objects="1" scenarios="1" spinCount="100000" saltValue="dgEh9Scs+jMVPyzbHm/N2pnomLe7YHkjTbrnTFXHrPzBGusaWB4HdUNM9RxDROaaKvVHuEnT2DSxHdkmTXRIGw==" hashValue="F7+yAKBHYrhJ7KvEd6K58T2sdyUnQxMyIxoAFJnFYiZ3RVpNPRJLj2LoRtoMjUMP8xPML4vHxGJP/R+lLf6mFg==" algorithmName="SHA-512" password="CC35"/>
  <autoFilter ref="C124:K26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 xml:space="preserve">Rekonstrukce místní komunikace Soukenická  a Václavská sil. III/193 52, Staňkov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1902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1903</v>
      </c>
      <c r="G12" s="39"/>
      <c r="H12" s="39"/>
      <c r="I12" s="141" t="s">
        <v>22</v>
      </c>
      <c r="J12" s="145" t="str">
        <f>'Rekapitulace stavby'!AN8</f>
        <v>30. 1. 2023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1904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59.25" customHeight="1">
      <c r="A27" s="146"/>
      <c r="B27" s="147"/>
      <c r="C27" s="146"/>
      <c r="D27" s="146"/>
      <c r="E27" s="148" t="s">
        <v>1905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ROUND((SUM(BE117:BE164)),  2)</f>
        <v>0</v>
      </c>
      <c r="G33" s="39"/>
      <c r="H33" s="39"/>
      <c r="I33" s="156">
        <v>0.20999999999999999</v>
      </c>
      <c r="J33" s="155">
        <f>ROUND(((SUM(BE117:BE164))*I33),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ROUND((SUM(BF117:BF164)),  2)</f>
        <v>0</v>
      </c>
      <c r="G34" s="39"/>
      <c r="H34" s="39"/>
      <c r="I34" s="156">
        <v>0.14999999999999999</v>
      </c>
      <c r="J34" s="155">
        <f>ROUND(((SUM(BF117:BF164))*I34),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ROUND((SUM(BG117:BG164)),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ROUND((SUM(BH117:BH164)),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ROUND((SUM(BI117:BI164)),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 xml:space="preserve">Rekonstrukce místní komunikace Soukenická  a Václavská sil. III/193 52, Staňkov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město Staňkov Václavská a Soukenická  </v>
      </c>
      <c r="G89" s="41"/>
      <c r="H89" s="41"/>
      <c r="I89" s="33" t="s">
        <v>22</v>
      </c>
      <c r="J89" s="80" t="str">
        <f>IF(J12="","",J12)</f>
        <v>30. 1. 2023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Staňkov, Plzeňský kraj / SÚS PK</v>
      </c>
      <c r="G91" s="41"/>
      <c r="H91" s="41"/>
      <c r="I91" s="33" t="s">
        <v>30</v>
      </c>
      <c r="J91" s="37" t="str">
        <f>E21</f>
        <v>J.Miška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Richtrová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1906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116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6.25" customHeight="1">
      <c r="A107" s="39"/>
      <c r="B107" s="40"/>
      <c r="C107" s="41"/>
      <c r="D107" s="41"/>
      <c r="E107" s="175" t="str">
        <f>E7</f>
        <v xml:space="preserve">Rekonstrukce místní komunikace Soukenická  a Václavská sil. III/193 52, Staňkov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VON - vedlejší a ostatní náklady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 xml:space="preserve">město Staňkov Václavská a Soukenická  </v>
      </c>
      <c r="G111" s="41"/>
      <c r="H111" s="41"/>
      <c r="I111" s="33" t="s">
        <v>22</v>
      </c>
      <c r="J111" s="80" t="str">
        <f>IF(J12="","",J12)</f>
        <v>30. 1. 2023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3" t="s">
        <v>24</v>
      </c>
      <c r="D113" s="41"/>
      <c r="E113" s="41"/>
      <c r="F113" s="28" t="str">
        <f>E15</f>
        <v>Město Staňkov, Plzeňský kraj / SÚS PK</v>
      </c>
      <c r="G113" s="41"/>
      <c r="H113" s="41"/>
      <c r="I113" s="33" t="s">
        <v>30</v>
      </c>
      <c r="J113" s="37" t="str">
        <f>E21</f>
        <v>J.Miška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28</v>
      </c>
      <c r="D114" s="41"/>
      <c r="E114" s="41"/>
      <c r="F114" s="28" t="str">
        <f>IF(E18="","",E18)</f>
        <v>Vyplň údaj</v>
      </c>
      <c r="G114" s="41"/>
      <c r="H114" s="41"/>
      <c r="I114" s="33" t="s">
        <v>33</v>
      </c>
      <c r="J114" s="37" t="str">
        <f>E24</f>
        <v>Richtrová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117</v>
      </c>
      <c r="D116" s="195" t="s">
        <v>62</v>
      </c>
      <c r="E116" s="195" t="s">
        <v>58</v>
      </c>
      <c r="F116" s="195" t="s">
        <v>59</v>
      </c>
      <c r="G116" s="195" t="s">
        <v>118</v>
      </c>
      <c r="H116" s="195" t="s">
        <v>119</v>
      </c>
      <c r="I116" s="195" t="s">
        <v>120</v>
      </c>
      <c r="J116" s="195" t="s">
        <v>102</v>
      </c>
      <c r="K116" s="196" t="s">
        <v>121</v>
      </c>
      <c r="L116" s="197"/>
      <c r="M116" s="101" t="s">
        <v>1</v>
      </c>
      <c r="N116" s="102" t="s">
        <v>41</v>
      </c>
      <c r="O116" s="102" t="s">
        <v>122</v>
      </c>
      <c r="P116" s="102" t="s">
        <v>123</v>
      </c>
      <c r="Q116" s="102" t="s">
        <v>124</v>
      </c>
      <c r="R116" s="102" t="s">
        <v>125</v>
      </c>
      <c r="S116" s="102" t="s">
        <v>126</v>
      </c>
      <c r="T116" s="103" t="s">
        <v>127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128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76</v>
      </c>
      <c r="AU117" s="18" t="s">
        <v>104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76</v>
      </c>
      <c r="E118" s="206" t="s">
        <v>1907</v>
      </c>
      <c r="F118" s="206" t="s">
        <v>1908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SUM(P119:P164)</f>
        <v>0</v>
      </c>
      <c r="Q118" s="211"/>
      <c r="R118" s="212">
        <f>SUM(R119:R164)</f>
        <v>0</v>
      </c>
      <c r="S118" s="211"/>
      <c r="T118" s="213">
        <f>SUM(T119:T164)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160</v>
      </c>
      <c r="AT118" s="215" t="s">
        <v>76</v>
      </c>
      <c r="AU118" s="215" t="s">
        <v>77</v>
      </c>
      <c r="AY118" s="214" t="s">
        <v>131</v>
      </c>
      <c r="BK118" s="216">
        <f>SUM(BK119:BK164)</f>
        <v>0</v>
      </c>
    </row>
    <row r="119" s="2" customFormat="1" ht="16.5" customHeight="1">
      <c r="A119" s="39"/>
      <c r="B119" s="40"/>
      <c r="C119" s="219" t="s">
        <v>82</v>
      </c>
      <c r="D119" s="219" t="s">
        <v>133</v>
      </c>
      <c r="E119" s="220" t="s">
        <v>1909</v>
      </c>
      <c r="F119" s="221" t="s">
        <v>1910</v>
      </c>
      <c r="G119" s="222" t="s">
        <v>1911</v>
      </c>
      <c r="H119" s="223">
        <v>1</v>
      </c>
      <c r="I119" s="224"/>
      <c r="J119" s="225">
        <f>ROUND(I119*H119,2)</f>
        <v>0</v>
      </c>
      <c r="K119" s="221" t="s">
        <v>155</v>
      </c>
      <c r="L119" s="45"/>
      <c r="M119" s="226" t="s">
        <v>1</v>
      </c>
      <c r="N119" s="227" t="s">
        <v>42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1912</v>
      </c>
      <c r="AT119" s="230" t="s">
        <v>133</v>
      </c>
      <c r="AU119" s="230" t="s">
        <v>82</v>
      </c>
      <c r="AY119" s="18" t="s">
        <v>131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82</v>
      </c>
      <c r="BK119" s="231">
        <f>ROUND(I119*H119,2)</f>
        <v>0</v>
      </c>
      <c r="BL119" s="18" t="s">
        <v>1912</v>
      </c>
      <c r="BM119" s="230" t="s">
        <v>1913</v>
      </c>
    </row>
    <row r="120" s="2" customFormat="1">
      <c r="A120" s="39"/>
      <c r="B120" s="40"/>
      <c r="C120" s="41"/>
      <c r="D120" s="232" t="s">
        <v>139</v>
      </c>
      <c r="E120" s="41"/>
      <c r="F120" s="233" t="s">
        <v>1914</v>
      </c>
      <c r="G120" s="41"/>
      <c r="H120" s="41"/>
      <c r="I120" s="234"/>
      <c r="J120" s="41"/>
      <c r="K120" s="41"/>
      <c r="L120" s="45"/>
      <c r="M120" s="235"/>
      <c r="N120" s="236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139</v>
      </c>
      <c r="AU120" s="18" t="s">
        <v>82</v>
      </c>
    </row>
    <row r="121" s="2" customFormat="1" ht="16.5" customHeight="1">
      <c r="A121" s="39"/>
      <c r="B121" s="40"/>
      <c r="C121" s="219" t="s">
        <v>86</v>
      </c>
      <c r="D121" s="219" t="s">
        <v>133</v>
      </c>
      <c r="E121" s="220" t="s">
        <v>1915</v>
      </c>
      <c r="F121" s="221" t="s">
        <v>1916</v>
      </c>
      <c r="G121" s="222" t="s">
        <v>1911</v>
      </c>
      <c r="H121" s="223">
        <v>1</v>
      </c>
      <c r="I121" s="224"/>
      <c r="J121" s="225">
        <f>ROUND(I121*H121,2)</f>
        <v>0</v>
      </c>
      <c r="K121" s="221" t="s">
        <v>155</v>
      </c>
      <c r="L121" s="45"/>
      <c r="M121" s="226" t="s">
        <v>1</v>
      </c>
      <c r="N121" s="227" t="s">
        <v>42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1912</v>
      </c>
      <c r="AT121" s="230" t="s">
        <v>133</v>
      </c>
      <c r="AU121" s="230" t="s">
        <v>82</v>
      </c>
      <c r="AY121" s="18" t="s">
        <v>131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82</v>
      </c>
      <c r="BK121" s="231">
        <f>ROUND(I121*H121,2)</f>
        <v>0</v>
      </c>
      <c r="BL121" s="18" t="s">
        <v>1912</v>
      </c>
      <c r="BM121" s="230" t="s">
        <v>1917</v>
      </c>
    </row>
    <row r="122" s="2" customFormat="1">
      <c r="A122" s="39"/>
      <c r="B122" s="40"/>
      <c r="C122" s="41"/>
      <c r="D122" s="232" t="s">
        <v>139</v>
      </c>
      <c r="E122" s="41"/>
      <c r="F122" s="233" t="s">
        <v>1916</v>
      </c>
      <c r="G122" s="41"/>
      <c r="H122" s="41"/>
      <c r="I122" s="234"/>
      <c r="J122" s="41"/>
      <c r="K122" s="41"/>
      <c r="L122" s="45"/>
      <c r="M122" s="235"/>
      <c r="N122" s="236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139</v>
      </c>
      <c r="AU122" s="18" t="s">
        <v>82</v>
      </c>
    </row>
    <row r="123" s="2" customFormat="1">
      <c r="A123" s="39"/>
      <c r="B123" s="40"/>
      <c r="C123" s="41"/>
      <c r="D123" s="232" t="s">
        <v>165</v>
      </c>
      <c r="E123" s="41"/>
      <c r="F123" s="259" t="s">
        <v>1918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165</v>
      </c>
      <c r="AU123" s="18" t="s">
        <v>82</v>
      </c>
    </row>
    <row r="124" s="2" customFormat="1" ht="24.15" customHeight="1">
      <c r="A124" s="39"/>
      <c r="B124" s="40"/>
      <c r="C124" s="219" t="s">
        <v>89</v>
      </c>
      <c r="D124" s="219" t="s">
        <v>133</v>
      </c>
      <c r="E124" s="220" t="s">
        <v>1919</v>
      </c>
      <c r="F124" s="221" t="s">
        <v>1920</v>
      </c>
      <c r="G124" s="222" t="s">
        <v>472</v>
      </c>
      <c r="H124" s="223">
        <v>8</v>
      </c>
      <c r="I124" s="224"/>
      <c r="J124" s="225">
        <f>ROUND(I124*H124,2)</f>
        <v>0</v>
      </c>
      <c r="K124" s="221" t="s">
        <v>155</v>
      </c>
      <c r="L124" s="45"/>
      <c r="M124" s="226" t="s">
        <v>1</v>
      </c>
      <c r="N124" s="227" t="s">
        <v>42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1912</v>
      </c>
      <c r="AT124" s="230" t="s">
        <v>133</v>
      </c>
      <c r="AU124" s="230" t="s">
        <v>82</v>
      </c>
      <c r="AY124" s="18" t="s">
        <v>131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82</v>
      </c>
      <c r="BK124" s="231">
        <f>ROUND(I124*H124,2)</f>
        <v>0</v>
      </c>
      <c r="BL124" s="18" t="s">
        <v>1912</v>
      </c>
      <c r="BM124" s="230" t="s">
        <v>1921</v>
      </c>
    </row>
    <row r="125" s="2" customFormat="1">
      <c r="A125" s="39"/>
      <c r="B125" s="40"/>
      <c r="C125" s="41"/>
      <c r="D125" s="232" t="s">
        <v>139</v>
      </c>
      <c r="E125" s="41"/>
      <c r="F125" s="233" t="s">
        <v>1922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139</v>
      </c>
      <c r="AU125" s="18" t="s">
        <v>82</v>
      </c>
    </row>
    <row r="126" s="2" customFormat="1" ht="16.5" customHeight="1">
      <c r="A126" s="39"/>
      <c r="B126" s="40"/>
      <c r="C126" s="219" t="s">
        <v>137</v>
      </c>
      <c r="D126" s="219" t="s">
        <v>133</v>
      </c>
      <c r="E126" s="220" t="s">
        <v>1923</v>
      </c>
      <c r="F126" s="221" t="s">
        <v>1924</v>
      </c>
      <c r="G126" s="222" t="s">
        <v>1911</v>
      </c>
      <c r="H126" s="223">
        <v>1</v>
      </c>
      <c r="I126" s="224"/>
      <c r="J126" s="225">
        <f>ROUND(I126*H126,2)</f>
        <v>0</v>
      </c>
      <c r="K126" s="221" t="s">
        <v>155</v>
      </c>
      <c r="L126" s="45"/>
      <c r="M126" s="226" t="s">
        <v>1</v>
      </c>
      <c r="N126" s="227" t="s">
        <v>42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1912</v>
      </c>
      <c r="AT126" s="230" t="s">
        <v>133</v>
      </c>
      <c r="AU126" s="230" t="s">
        <v>82</v>
      </c>
      <c r="AY126" s="18" t="s">
        <v>131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82</v>
      </c>
      <c r="BK126" s="231">
        <f>ROUND(I126*H126,2)</f>
        <v>0</v>
      </c>
      <c r="BL126" s="18" t="s">
        <v>1912</v>
      </c>
      <c r="BM126" s="230" t="s">
        <v>1925</v>
      </c>
    </row>
    <row r="127" s="2" customFormat="1">
      <c r="A127" s="39"/>
      <c r="B127" s="40"/>
      <c r="C127" s="41"/>
      <c r="D127" s="232" t="s">
        <v>139</v>
      </c>
      <c r="E127" s="41"/>
      <c r="F127" s="233" t="s">
        <v>1926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139</v>
      </c>
      <c r="AU127" s="18" t="s">
        <v>82</v>
      </c>
    </row>
    <row r="128" s="2" customFormat="1">
      <c r="A128" s="39"/>
      <c r="B128" s="40"/>
      <c r="C128" s="41"/>
      <c r="D128" s="232" t="s">
        <v>165</v>
      </c>
      <c r="E128" s="41"/>
      <c r="F128" s="259" t="s">
        <v>1918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165</v>
      </c>
      <c r="AU128" s="18" t="s">
        <v>82</v>
      </c>
    </row>
    <row r="129" s="2" customFormat="1" ht="16.5" customHeight="1">
      <c r="A129" s="39"/>
      <c r="B129" s="40"/>
      <c r="C129" s="219" t="s">
        <v>160</v>
      </c>
      <c r="D129" s="219" t="s">
        <v>133</v>
      </c>
      <c r="E129" s="220" t="s">
        <v>1927</v>
      </c>
      <c r="F129" s="221" t="s">
        <v>1928</v>
      </c>
      <c r="G129" s="222" t="s">
        <v>1911</v>
      </c>
      <c r="H129" s="223">
        <v>1</v>
      </c>
      <c r="I129" s="224"/>
      <c r="J129" s="225">
        <f>ROUND(I129*H129,2)</f>
        <v>0</v>
      </c>
      <c r="K129" s="221" t="s">
        <v>155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1912</v>
      </c>
      <c r="AT129" s="230" t="s">
        <v>133</v>
      </c>
      <c r="AU129" s="230" t="s">
        <v>82</v>
      </c>
      <c r="AY129" s="18" t="s">
        <v>131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82</v>
      </c>
      <c r="BK129" s="231">
        <f>ROUND(I129*H129,2)</f>
        <v>0</v>
      </c>
      <c r="BL129" s="18" t="s">
        <v>1912</v>
      </c>
      <c r="BM129" s="230" t="s">
        <v>1929</v>
      </c>
    </row>
    <row r="130" s="2" customFormat="1">
      <c r="A130" s="39"/>
      <c r="B130" s="40"/>
      <c r="C130" s="41"/>
      <c r="D130" s="232" t="s">
        <v>139</v>
      </c>
      <c r="E130" s="41"/>
      <c r="F130" s="233" t="s">
        <v>1930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139</v>
      </c>
      <c r="AU130" s="18" t="s">
        <v>82</v>
      </c>
    </row>
    <row r="131" s="2" customFormat="1" ht="24.15" customHeight="1">
      <c r="A131" s="39"/>
      <c r="B131" s="40"/>
      <c r="C131" s="219" t="s">
        <v>168</v>
      </c>
      <c r="D131" s="219" t="s">
        <v>133</v>
      </c>
      <c r="E131" s="220" t="s">
        <v>1931</v>
      </c>
      <c r="F131" s="221" t="s">
        <v>1932</v>
      </c>
      <c r="G131" s="222" t="s">
        <v>1911</v>
      </c>
      <c r="H131" s="223">
        <v>1</v>
      </c>
      <c r="I131" s="224"/>
      <c r="J131" s="225">
        <f>ROUND(I131*H131,2)</f>
        <v>0</v>
      </c>
      <c r="K131" s="221" t="s">
        <v>155</v>
      </c>
      <c r="L131" s="45"/>
      <c r="M131" s="226" t="s">
        <v>1</v>
      </c>
      <c r="N131" s="227" t="s">
        <v>42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1912</v>
      </c>
      <c r="AT131" s="230" t="s">
        <v>133</v>
      </c>
      <c r="AU131" s="230" t="s">
        <v>82</v>
      </c>
      <c r="AY131" s="18" t="s">
        <v>131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82</v>
      </c>
      <c r="BK131" s="231">
        <f>ROUND(I131*H131,2)</f>
        <v>0</v>
      </c>
      <c r="BL131" s="18" t="s">
        <v>1912</v>
      </c>
      <c r="BM131" s="230" t="s">
        <v>1933</v>
      </c>
    </row>
    <row r="132" s="2" customFormat="1">
      <c r="A132" s="39"/>
      <c r="B132" s="40"/>
      <c r="C132" s="41"/>
      <c r="D132" s="232" t="s">
        <v>139</v>
      </c>
      <c r="E132" s="41"/>
      <c r="F132" s="233" t="s">
        <v>1934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139</v>
      </c>
      <c r="AU132" s="18" t="s">
        <v>82</v>
      </c>
    </row>
    <row r="133" s="2" customFormat="1">
      <c r="A133" s="39"/>
      <c r="B133" s="40"/>
      <c r="C133" s="41"/>
      <c r="D133" s="232" t="s">
        <v>165</v>
      </c>
      <c r="E133" s="41"/>
      <c r="F133" s="259" t="s">
        <v>1935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165</v>
      </c>
      <c r="AU133" s="18" t="s">
        <v>82</v>
      </c>
    </row>
    <row r="134" s="2" customFormat="1" ht="16.5" customHeight="1">
      <c r="A134" s="39"/>
      <c r="B134" s="40"/>
      <c r="C134" s="219" t="s">
        <v>176</v>
      </c>
      <c r="D134" s="219" t="s">
        <v>133</v>
      </c>
      <c r="E134" s="220" t="s">
        <v>1936</v>
      </c>
      <c r="F134" s="221" t="s">
        <v>1937</v>
      </c>
      <c r="G134" s="222" t="s">
        <v>1911</v>
      </c>
      <c r="H134" s="223">
        <v>1</v>
      </c>
      <c r="I134" s="224"/>
      <c r="J134" s="225">
        <f>ROUND(I134*H134,2)</f>
        <v>0</v>
      </c>
      <c r="K134" s="221" t="s">
        <v>155</v>
      </c>
      <c r="L134" s="45"/>
      <c r="M134" s="226" t="s">
        <v>1</v>
      </c>
      <c r="N134" s="227" t="s">
        <v>42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1912</v>
      </c>
      <c r="AT134" s="230" t="s">
        <v>133</v>
      </c>
      <c r="AU134" s="230" t="s">
        <v>82</v>
      </c>
      <c r="AY134" s="18" t="s">
        <v>131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82</v>
      </c>
      <c r="BK134" s="231">
        <f>ROUND(I134*H134,2)</f>
        <v>0</v>
      </c>
      <c r="BL134" s="18" t="s">
        <v>1912</v>
      </c>
      <c r="BM134" s="230" t="s">
        <v>1938</v>
      </c>
    </row>
    <row r="135" s="2" customFormat="1">
      <c r="A135" s="39"/>
      <c r="B135" s="40"/>
      <c r="C135" s="41"/>
      <c r="D135" s="232" t="s">
        <v>139</v>
      </c>
      <c r="E135" s="41"/>
      <c r="F135" s="233" t="s">
        <v>1937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139</v>
      </c>
      <c r="AU135" s="18" t="s">
        <v>82</v>
      </c>
    </row>
    <row r="136" s="2" customFormat="1" ht="16.5" customHeight="1">
      <c r="A136" s="39"/>
      <c r="B136" s="40"/>
      <c r="C136" s="219" t="s">
        <v>183</v>
      </c>
      <c r="D136" s="219" t="s">
        <v>133</v>
      </c>
      <c r="E136" s="220" t="s">
        <v>1939</v>
      </c>
      <c r="F136" s="221" t="s">
        <v>1940</v>
      </c>
      <c r="G136" s="222" t="s">
        <v>1911</v>
      </c>
      <c r="H136" s="223">
        <v>1</v>
      </c>
      <c r="I136" s="224"/>
      <c r="J136" s="225">
        <f>ROUND(I136*H136,2)</f>
        <v>0</v>
      </c>
      <c r="K136" s="221" t="s">
        <v>155</v>
      </c>
      <c r="L136" s="45"/>
      <c r="M136" s="226" t="s">
        <v>1</v>
      </c>
      <c r="N136" s="227" t="s">
        <v>42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1912</v>
      </c>
      <c r="AT136" s="230" t="s">
        <v>133</v>
      </c>
      <c r="AU136" s="230" t="s">
        <v>82</v>
      </c>
      <c r="AY136" s="18" t="s">
        <v>131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82</v>
      </c>
      <c r="BK136" s="231">
        <f>ROUND(I136*H136,2)</f>
        <v>0</v>
      </c>
      <c r="BL136" s="18" t="s">
        <v>1912</v>
      </c>
      <c r="BM136" s="230" t="s">
        <v>1941</v>
      </c>
    </row>
    <row r="137" s="2" customFormat="1">
      <c r="A137" s="39"/>
      <c r="B137" s="40"/>
      <c r="C137" s="41"/>
      <c r="D137" s="232" t="s">
        <v>139</v>
      </c>
      <c r="E137" s="41"/>
      <c r="F137" s="233" t="s">
        <v>1942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139</v>
      </c>
      <c r="AU137" s="18" t="s">
        <v>82</v>
      </c>
    </row>
    <row r="138" s="2" customFormat="1">
      <c r="A138" s="39"/>
      <c r="B138" s="40"/>
      <c r="C138" s="41"/>
      <c r="D138" s="232" t="s">
        <v>165</v>
      </c>
      <c r="E138" s="41"/>
      <c r="F138" s="259" t="s">
        <v>1943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165</v>
      </c>
      <c r="AU138" s="18" t="s">
        <v>82</v>
      </c>
    </row>
    <row r="139" s="2" customFormat="1" ht="16.5" customHeight="1">
      <c r="A139" s="39"/>
      <c r="B139" s="40"/>
      <c r="C139" s="219" t="s">
        <v>190</v>
      </c>
      <c r="D139" s="219" t="s">
        <v>133</v>
      </c>
      <c r="E139" s="220" t="s">
        <v>1944</v>
      </c>
      <c r="F139" s="221" t="s">
        <v>1945</v>
      </c>
      <c r="G139" s="222" t="s">
        <v>298</v>
      </c>
      <c r="H139" s="223">
        <v>1</v>
      </c>
      <c r="I139" s="224"/>
      <c r="J139" s="225">
        <f>ROUND(I139*H139,2)</f>
        <v>0</v>
      </c>
      <c r="K139" s="221" t="s">
        <v>155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1912</v>
      </c>
      <c r="AT139" s="230" t="s">
        <v>133</v>
      </c>
      <c r="AU139" s="230" t="s">
        <v>82</v>
      </c>
      <c r="AY139" s="18" t="s">
        <v>131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82</v>
      </c>
      <c r="BK139" s="231">
        <f>ROUND(I139*H139,2)</f>
        <v>0</v>
      </c>
      <c r="BL139" s="18" t="s">
        <v>1912</v>
      </c>
      <c r="BM139" s="230" t="s">
        <v>1946</v>
      </c>
    </row>
    <row r="140" s="2" customFormat="1">
      <c r="A140" s="39"/>
      <c r="B140" s="40"/>
      <c r="C140" s="41"/>
      <c r="D140" s="232" t="s">
        <v>165</v>
      </c>
      <c r="E140" s="41"/>
      <c r="F140" s="259" t="s">
        <v>1947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165</v>
      </c>
      <c r="AU140" s="18" t="s">
        <v>82</v>
      </c>
    </row>
    <row r="141" s="2" customFormat="1" ht="21.75" customHeight="1">
      <c r="A141" s="39"/>
      <c r="B141" s="40"/>
      <c r="C141" s="219" t="s">
        <v>197</v>
      </c>
      <c r="D141" s="219" t="s">
        <v>133</v>
      </c>
      <c r="E141" s="220" t="s">
        <v>1948</v>
      </c>
      <c r="F141" s="221" t="s">
        <v>1949</v>
      </c>
      <c r="G141" s="222" t="s">
        <v>298</v>
      </c>
      <c r="H141" s="223">
        <v>4</v>
      </c>
      <c r="I141" s="224"/>
      <c r="J141" s="225">
        <f>ROUND(I141*H141,2)</f>
        <v>0</v>
      </c>
      <c r="K141" s="221" t="s">
        <v>155</v>
      </c>
      <c r="L141" s="45"/>
      <c r="M141" s="226" t="s">
        <v>1</v>
      </c>
      <c r="N141" s="227" t="s">
        <v>42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1912</v>
      </c>
      <c r="AT141" s="230" t="s">
        <v>133</v>
      </c>
      <c r="AU141" s="230" t="s">
        <v>82</v>
      </c>
      <c r="AY141" s="18" t="s">
        <v>131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82</v>
      </c>
      <c r="BK141" s="231">
        <f>ROUND(I141*H141,2)</f>
        <v>0</v>
      </c>
      <c r="BL141" s="18" t="s">
        <v>1912</v>
      </c>
      <c r="BM141" s="230" t="s">
        <v>1950</v>
      </c>
    </row>
    <row r="142" s="2" customFormat="1">
      <c r="A142" s="39"/>
      <c r="B142" s="40"/>
      <c r="C142" s="41"/>
      <c r="D142" s="232" t="s">
        <v>139</v>
      </c>
      <c r="E142" s="41"/>
      <c r="F142" s="233" t="s">
        <v>1951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139</v>
      </c>
      <c r="AU142" s="18" t="s">
        <v>82</v>
      </c>
    </row>
    <row r="143" s="13" customFormat="1">
      <c r="A143" s="13"/>
      <c r="B143" s="237"/>
      <c r="C143" s="238"/>
      <c r="D143" s="232" t="s">
        <v>141</v>
      </c>
      <c r="E143" s="239" t="s">
        <v>1</v>
      </c>
      <c r="F143" s="240" t="s">
        <v>137</v>
      </c>
      <c r="G143" s="238"/>
      <c r="H143" s="241">
        <v>4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141</v>
      </c>
      <c r="AU143" s="247" t="s">
        <v>82</v>
      </c>
      <c r="AV143" s="13" t="s">
        <v>86</v>
      </c>
      <c r="AW143" s="13" t="s">
        <v>32</v>
      </c>
      <c r="AX143" s="13" t="s">
        <v>82</v>
      </c>
      <c r="AY143" s="247" t="s">
        <v>131</v>
      </c>
    </row>
    <row r="144" s="2" customFormat="1" ht="16.5" customHeight="1">
      <c r="A144" s="39"/>
      <c r="B144" s="40"/>
      <c r="C144" s="219" t="s">
        <v>203</v>
      </c>
      <c r="D144" s="219" t="s">
        <v>133</v>
      </c>
      <c r="E144" s="220" t="s">
        <v>1952</v>
      </c>
      <c r="F144" s="221" t="s">
        <v>1953</v>
      </c>
      <c r="G144" s="222" t="s">
        <v>298</v>
      </c>
      <c r="H144" s="223">
        <v>17</v>
      </c>
      <c r="I144" s="224"/>
      <c r="J144" s="225">
        <f>ROUND(I144*H144,2)</f>
        <v>0</v>
      </c>
      <c r="K144" s="221" t="s">
        <v>155</v>
      </c>
      <c r="L144" s="45"/>
      <c r="M144" s="226" t="s">
        <v>1</v>
      </c>
      <c r="N144" s="227" t="s">
        <v>42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1912</v>
      </c>
      <c r="AT144" s="230" t="s">
        <v>133</v>
      </c>
      <c r="AU144" s="230" t="s">
        <v>82</v>
      </c>
      <c r="AY144" s="18" t="s">
        <v>131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82</v>
      </c>
      <c r="BK144" s="231">
        <f>ROUND(I144*H144,2)</f>
        <v>0</v>
      </c>
      <c r="BL144" s="18" t="s">
        <v>1912</v>
      </c>
      <c r="BM144" s="230" t="s">
        <v>1954</v>
      </c>
    </row>
    <row r="145" s="2" customFormat="1">
      <c r="A145" s="39"/>
      <c r="B145" s="40"/>
      <c r="C145" s="41"/>
      <c r="D145" s="232" t="s">
        <v>139</v>
      </c>
      <c r="E145" s="41"/>
      <c r="F145" s="233" t="s">
        <v>1955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139</v>
      </c>
      <c r="AU145" s="18" t="s">
        <v>82</v>
      </c>
    </row>
    <row r="146" s="2" customFormat="1">
      <c r="A146" s="39"/>
      <c r="B146" s="40"/>
      <c r="C146" s="41"/>
      <c r="D146" s="232" t="s">
        <v>165</v>
      </c>
      <c r="E146" s="41"/>
      <c r="F146" s="259" t="s">
        <v>1956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165</v>
      </c>
      <c r="AU146" s="18" t="s">
        <v>82</v>
      </c>
    </row>
    <row r="147" s="2" customFormat="1" ht="16.5" customHeight="1">
      <c r="A147" s="39"/>
      <c r="B147" s="40"/>
      <c r="C147" s="219" t="s">
        <v>210</v>
      </c>
      <c r="D147" s="219" t="s">
        <v>133</v>
      </c>
      <c r="E147" s="220" t="s">
        <v>1957</v>
      </c>
      <c r="F147" s="221" t="s">
        <v>1958</v>
      </c>
      <c r="G147" s="222" t="s">
        <v>1911</v>
      </c>
      <c r="H147" s="223">
        <v>1</v>
      </c>
      <c r="I147" s="224"/>
      <c r="J147" s="225">
        <f>ROUND(I147*H147,2)</f>
        <v>0</v>
      </c>
      <c r="K147" s="221" t="s">
        <v>155</v>
      </c>
      <c r="L147" s="45"/>
      <c r="M147" s="226" t="s">
        <v>1</v>
      </c>
      <c r="N147" s="227" t="s">
        <v>42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1912</v>
      </c>
      <c r="AT147" s="230" t="s">
        <v>133</v>
      </c>
      <c r="AU147" s="230" t="s">
        <v>82</v>
      </c>
      <c r="AY147" s="18" t="s">
        <v>131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82</v>
      </c>
      <c r="BK147" s="231">
        <f>ROUND(I147*H147,2)</f>
        <v>0</v>
      </c>
      <c r="BL147" s="18" t="s">
        <v>1912</v>
      </c>
      <c r="BM147" s="230" t="s">
        <v>1959</v>
      </c>
    </row>
    <row r="148" s="2" customFormat="1">
      <c r="A148" s="39"/>
      <c r="B148" s="40"/>
      <c r="C148" s="41"/>
      <c r="D148" s="232" t="s">
        <v>139</v>
      </c>
      <c r="E148" s="41"/>
      <c r="F148" s="233" t="s">
        <v>1958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139</v>
      </c>
      <c r="AU148" s="18" t="s">
        <v>82</v>
      </c>
    </row>
    <row r="149" s="2" customFormat="1">
      <c r="A149" s="39"/>
      <c r="B149" s="40"/>
      <c r="C149" s="41"/>
      <c r="D149" s="232" t="s">
        <v>165</v>
      </c>
      <c r="E149" s="41"/>
      <c r="F149" s="259" t="s">
        <v>1960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165</v>
      </c>
      <c r="AU149" s="18" t="s">
        <v>82</v>
      </c>
    </row>
    <row r="150" s="2" customFormat="1" ht="16.5" customHeight="1">
      <c r="A150" s="39"/>
      <c r="B150" s="40"/>
      <c r="C150" s="219" t="s">
        <v>217</v>
      </c>
      <c r="D150" s="219" t="s">
        <v>133</v>
      </c>
      <c r="E150" s="220" t="s">
        <v>1961</v>
      </c>
      <c r="F150" s="221" t="s">
        <v>1962</v>
      </c>
      <c r="G150" s="222" t="s">
        <v>1911</v>
      </c>
      <c r="H150" s="223">
        <v>1</v>
      </c>
      <c r="I150" s="224"/>
      <c r="J150" s="225">
        <f>ROUND(I150*H150,2)</f>
        <v>0</v>
      </c>
      <c r="K150" s="221" t="s">
        <v>155</v>
      </c>
      <c r="L150" s="45"/>
      <c r="M150" s="226" t="s">
        <v>1</v>
      </c>
      <c r="N150" s="227" t="s">
        <v>42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1912</v>
      </c>
      <c r="AT150" s="230" t="s">
        <v>133</v>
      </c>
      <c r="AU150" s="230" t="s">
        <v>82</v>
      </c>
      <c r="AY150" s="18" t="s">
        <v>131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82</v>
      </c>
      <c r="BK150" s="231">
        <f>ROUND(I150*H150,2)</f>
        <v>0</v>
      </c>
      <c r="BL150" s="18" t="s">
        <v>1912</v>
      </c>
      <c r="BM150" s="230" t="s">
        <v>1963</v>
      </c>
    </row>
    <row r="151" s="2" customFormat="1">
      <c r="A151" s="39"/>
      <c r="B151" s="40"/>
      <c r="C151" s="41"/>
      <c r="D151" s="232" t="s">
        <v>139</v>
      </c>
      <c r="E151" s="41"/>
      <c r="F151" s="233" t="s">
        <v>1962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139</v>
      </c>
      <c r="AU151" s="18" t="s">
        <v>82</v>
      </c>
    </row>
    <row r="152" s="2" customFormat="1">
      <c r="A152" s="39"/>
      <c r="B152" s="40"/>
      <c r="C152" s="41"/>
      <c r="D152" s="232" t="s">
        <v>165</v>
      </c>
      <c r="E152" s="41"/>
      <c r="F152" s="259" t="s">
        <v>1935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165</v>
      </c>
      <c r="AU152" s="18" t="s">
        <v>82</v>
      </c>
    </row>
    <row r="153" s="2" customFormat="1" ht="16.5" customHeight="1">
      <c r="A153" s="39"/>
      <c r="B153" s="40"/>
      <c r="C153" s="219" t="s">
        <v>225</v>
      </c>
      <c r="D153" s="219" t="s">
        <v>133</v>
      </c>
      <c r="E153" s="220" t="s">
        <v>1964</v>
      </c>
      <c r="F153" s="221" t="s">
        <v>1965</v>
      </c>
      <c r="G153" s="222" t="s">
        <v>1911</v>
      </c>
      <c r="H153" s="223">
        <v>1</v>
      </c>
      <c r="I153" s="224"/>
      <c r="J153" s="225">
        <f>ROUND(I153*H153,2)</f>
        <v>0</v>
      </c>
      <c r="K153" s="221" t="s">
        <v>155</v>
      </c>
      <c r="L153" s="45"/>
      <c r="M153" s="226" t="s">
        <v>1</v>
      </c>
      <c r="N153" s="227" t="s">
        <v>42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1912</v>
      </c>
      <c r="AT153" s="230" t="s">
        <v>133</v>
      </c>
      <c r="AU153" s="230" t="s">
        <v>82</v>
      </c>
      <c r="AY153" s="18" t="s">
        <v>131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82</v>
      </c>
      <c r="BK153" s="231">
        <f>ROUND(I153*H153,2)</f>
        <v>0</v>
      </c>
      <c r="BL153" s="18" t="s">
        <v>1912</v>
      </c>
      <c r="BM153" s="230" t="s">
        <v>1966</v>
      </c>
    </row>
    <row r="154" s="2" customFormat="1">
      <c r="A154" s="39"/>
      <c r="B154" s="40"/>
      <c r="C154" s="41"/>
      <c r="D154" s="232" t="s">
        <v>139</v>
      </c>
      <c r="E154" s="41"/>
      <c r="F154" s="233" t="s">
        <v>1967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139</v>
      </c>
      <c r="AU154" s="18" t="s">
        <v>82</v>
      </c>
    </row>
    <row r="155" s="2" customFormat="1" ht="16.5" customHeight="1">
      <c r="A155" s="39"/>
      <c r="B155" s="40"/>
      <c r="C155" s="219" t="s">
        <v>8</v>
      </c>
      <c r="D155" s="219" t="s">
        <v>133</v>
      </c>
      <c r="E155" s="220" t="s">
        <v>1968</v>
      </c>
      <c r="F155" s="221" t="s">
        <v>1969</v>
      </c>
      <c r="G155" s="222" t="s">
        <v>1911</v>
      </c>
      <c r="H155" s="223">
        <v>1</v>
      </c>
      <c r="I155" s="224"/>
      <c r="J155" s="225">
        <f>ROUND(I155*H155,2)</f>
        <v>0</v>
      </c>
      <c r="K155" s="221" t="s">
        <v>155</v>
      </c>
      <c r="L155" s="45"/>
      <c r="M155" s="226" t="s">
        <v>1</v>
      </c>
      <c r="N155" s="227" t="s">
        <v>42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1912</v>
      </c>
      <c r="AT155" s="230" t="s">
        <v>133</v>
      </c>
      <c r="AU155" s="230" t="s">
        <v>82</v>
      </c>
      <c r="AY155" s="18" t="s">
        <v>131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82</v>
      </c>
      <c r="BK155" s="231">
        <f>ROUND(I155*H155,2)</f>
        <v>0</v>
      </c>
      <c r="BL155" s="18" t="s">
        <v>1912</v>
      </c>
      <c r="BM155" s="230" t="s">
        <v>1970</v>
      </c>
    </row>
    <row r="156" s="2" customFormat="1">
      <c r="A156" s="39"/>
      <c r="B156" s="40"/>
      <c r="C156" s="41"/>
      <c r="D156" s="232" t="s">
        <v>139</v>
      </c>
      <c r="E156" s="41"/>
      <c r="F156" s="233" t="s">
        <v>1971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139</v>
      </c>
      <c r="AU156" s="18" t="s">
        <v>82</v>
      </c>
    </row>
    <row r="157" s="2" customFormat="1" ht="16.5" customHeight="1">
      <c r="A157" s="39"/>
      <c r="B157" s="40"/>
      <c r="C157" s="219" t="s">
        <v>238</v>
      </c>
      <c r="D157" s="219" t="s">
        <v>133</v>
      </c>
      <c r="E157" s="220" t="s">
        <v>1972</v>
      </c>
      <c r="F157" s="221" t="s">
        <v>1973</v>
      </c>
      <c r="G157" s="222" t="s">
        <v>1911</v>
      </c>
      <c r="H157" s="223">
        <v>1</v>
      </c>
      <c r="I157" s="224"/>
      <c r="J157" s="225">
        <f>ROUND(I157*H157,2)</f>
        <v>0</v>
      </c>
      <c r="K157" s="221" t="s">
        <v>155</v>
      </c>
      <c r="L157" s="45"/>
      <c r="M157" s="226" t="s">
        <v>1</v>
      </c>
      <c r="N157" s="227" t="s">
        <v>42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1912</v>
      </c>
      <c r="AT157" s="230" t="s">
        <v>133</v>
      </c>
      <c r="AU157" s="230" t="s">
        <v>82</v>
      </c>
      <c r="AY157" s="18" t="s">
        <v>131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82</v>
      </c>
      <c r="BK157" s="231">
        <f>ROUND(I157*H157,2)</f>
        <v>0</v>
      </c>
      <c r="BL157" s="18" t="s">
        <v>1912</v>
      </c>
      <c r="BM157" s="230" t="s">
        <v>1974</v>
      </c>
    </row>
    <row r="158" s="2" customFormat="1">
      <c r="A158" s="39"/>
      <c r="B158" s="40"/>
      <c r="C158" s="41"/>
      <c r="D158" s="232" t="s">
        <v>139</v>
      </c>
      <c r="E158" s="41"/>
      <c r="F158" s="233" t="s">
        <v>1975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139</v>
      </c>
      <c r="AU158" s="18" t="s">
        <v>82</v>
      </c>
    </row>
    <row r="159" s="2" customFormat="1">
      <c r="A159" s="39"/>
      <c r="B159" s="40"/>
      <c r="C159" s="41"/>
      <c r="D159" s="232" t="s">
        <v>165</v>
      </c>
      <c r="E159" s="41"/>
      <c r="F159" s="259" t="s">
        <v>1976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165</v>
      </c>
      <c r="AU159" s="18" t="s">
        <v>82</v>
      </c>
    </row>
    <row r="160" s="2" customFormat="1" ht="24.15" customHeight="1">
      <c r="A160" s="39"/>
      <c r="B160" s="40"/>
      <c r="C160" s="219" t="s">
        <v>245</v>
      </c>
      <c r="D160" s="219" t="s">
        <v>133</v>
      </c>
      <c r="E160" s="220" t="s">
        <v>1977</v>
      </c>
      <c r="F160" s="221" t="s">
        <v>1978</v>
      </c>
      <c r="G160" s="222" t="s">
        <v>1911</v>
      </c>
      <c r="H160" s="223">
        <v>1</v>
      </c>
      <c r="I160" s="224"/>
      <c r="J160" s="225">
        <f>ROUND(I160*H160,2)</f>
        <v>0</v>
      </c>
      <c r="K160" s="221" t="s">
        <v>155</v>
      </c>
      <c r="L160" s="45"/>
      <c r="M160" s="226" t="s">
        <v>1</v>
      </c>
      <c r="N160" s="227" t="s">
        <v>42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1912</v>
      </c>
      <c r="AT160" s="230" t="s">
        <v>133</v>
      </c>
      <c r="AU160" s="230" t="s">
        <v>82</v>
      </c>
      <c r="AY160" s="18" t="s">
        <v>131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82</v>
      </c>
      <c r="BK160" s="231">
        <f>ROUND(I160*H160,2)</f>
        <v>0</v>
      </c>
      <c r="BL160" s="18" t="s">
        <v>1912</v>
      </c>
      <c r="BM160" s="230" t="s">
        <v>1979</v>
      </c>
    </row>
    <row r="161" s="2" customFormat="1">
      <c r="A161" s="39"/>
      <c r="B161" s="40"/>
      <c r="C161" s="41"/>
      <c r="D161" s="232" t="s">
        <v>139</v>
      </c>
      <c r="E161" s="41"/>
      <c r="F161" s="233" t="s">
        <v>1978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139</v>
      </c>
      <c r="AU161" s="18" t="s">
        <v>82</v>
      </c>
    </row>
    <row r="162" s="2" customFormat="1">
      <c r="A162" s="39"/>
      <c r="B162" s="40"/>
      <c r="C162" s="41"/>
      <c r="D162" s="232" t="s">
        <v>165</v>
      </c>
      <c r="E162" s="41"/>
      <c r="F162" s="259" t="s">
        <v>1980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165</v>
      </c>
      <c r="AU162" s="18" t="s">
        <v>82</v>
      </c>
    </row>
    <row r="163" s="2" customFormat="1" ht="16.5" customHeight="1">
      <c r="A163" s="39"/>
      <c r="B163" s="40"/>
      <c r="C163" s="219" t="s">
        <v>251</v>
      </c>
      <c r="D163" s="219" t="s">
        <v>133</v>
      </c>
      <c r="E163" s="220" t="s">
        <v>1981</v>
      </c>
      <c r="F163" s="221" t="s">
        <v>1982</v>
      </c>
      <c r="G163" s="222" t="s">
        <v>1911</v>
      </c>
      <c r="H163" s="223">
        <v>1</v>
      </c>
      <c r="I163" s="224"/>
      <c r="J163" s="225">
        <f>ROUND(I163*H163,2)</f>
        <v>0</v>
      </c>
      <c r="K163" s="221" t="s">
        <v>155</v>
      </c>
      <c r="L163" s="45"/>
      <c r="M163" s="226" t="s">
        <v>1</v>
      </c>
      <c r="N163" s="227" t="s">
        <v>42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1912</v>
      </c>
      <c r="AT163" s="230" t="s">
        <v>133</v>
      </c>
      <c r="AU163" s="230" t="s">
        <v>82</v>
      </c>
      <c r="AY163" s="18" t="s">
        <v>131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82</v>
      </c>
      <c r="BK163" s="231">
        <f>ROUND(I163*H163,2)</f>
        <v>0</v>
      </c>
      <c r="BL163" s="18" t="s">
        <v>1912</v>
      </c>
      <c r="BM163" s="230" t="s">
        <v>1983</v>
      </c>
    </row>
    <row r="164" s="2" customFormat="1">
      <c r="A164" s="39"/>
      <c r="B164" s="40"/>
      <c r="C164" s="41"/>
      <c r="D164" s="232" t="s">
        <v>139</v>
      </c>
      <c r="E164" s="41"/>
      <c r="F164" s="233" t="s">
        <v>1984</v>
      </c>
      <c r="G164" s="41"/>
      <c r="H164" s="41"/>
      <c r="I164" s="234"/>
      <c r="J164" s="41"/>
      <c r="K164" s="41"/>
      <c r="L164" s="45"/>
      <c r="M164" s="294"/>
      <c r="N164" s="295"/>
      <c r="O164" s="296"/>
      <c r="P164" s="296"/>
      <c r="Q164" s="296"/>
      <c r="R164" s="296"/>
      <c r="S164" s="296"/>
      <c r="T164" s="297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139</v>
      </c>
      <c r="AU164" s="18" t="s">
        <v>82</v>
      </c>
    </row>
    <row r="165" s="2" customFormat="1" ht="6.96" customHeight="1">
      <c r="A165" s="39"/>
      <c r="B165" s="67"/>
      <c r="C165" s="68"/>
      <c r="D165" s="68"/>
      <c r="E165" s="68"/>
      <c r="F165" s="68"/>
      <c r="G165" s="68"/>
      <c r="H165" s="68"/>
      <c r="I165" s="68"/>
      <c r="J165" s="68"/>
      <c r="K165" s="68"/>
      <c r="L165" s="45"/>
      <c r="M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</sheetData>
  <sheetProtection sheet="1" autoFilter="0" formatColumns="0" formatRows="0" objects="1" scenarios="1" spinCount="100000" saltValue="GwjInlUzqb12gtP/e6h8Hk6vzLYmFLOuMo6YB4fD4+HI52NOIoqm/Efw6lhjCNLBDaP6VZQMPaL2ZeHO1fgEmA==" hashValue="K7urwr5Rw9hEK4Gk3GLdB66dl++1LDVi1d//t7uxC+zTV9CipfRFK+qrC4Zn2siIOlVVgN2PrzmXSSlT4V0LrA==" algorithmName="SHA-512" password="CC35"/>
  <autoFilter ref="C116:K16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Šmucrová</dc:creator>
  <cp:lastModifiedBy>Šmucrová</cp:lastModifiedBy>
  <dcterms:created xsi:type="dcterms:W3CDTF">2026-02-25T14:20:47Z</dcterms:created>
  <dcterms:modified xsi:type="dcterms:W3CDTF">2026-02-25T14:21:00Z</dcterms:modified>
</cp:coreProperties>
</file>